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4.12\Додатки\"/>
    </mc:Choice>
  </mc:AlternateContent>
  <bookViews>
    <workbookView xWindow="32760" yWindow="32760" windowWidth="9660" windowHeight="5490" activeTab="1"/>
  </bookViews>
  <sheets>
    <sheet name="Розрахунок до штат.розпису" sheetId="1" r:id="rId1"/>
    <sheet name="Штатний розпис" sheetId="2" r:id="rId2"/>
  </sheets>
  <definedNames>
    <definedName name="_xlnm.Print_Area" localSheetId="1">'Штатний розпис'!$A$1:$G$32</definedName>
  </definedNames>
  <calcPr calcId="977461"/>
</workbook>
</file>

<file path=xl/calcChain.xml><?xml version="1.0" encoding="utf-8"?>
<calcChain xmlns="http://schemas.openxmlformats.org/spreadsheetml/2006/main">
  <c r="G18" i="2" l="1"/>
  <c r="H7" i="1"/>
  <c r="K7" i="1"/>
  <c r="L7" i="1"/>
  <c r="H8" i="1"/>
  <c r="H9" i="1"/>
  <c r="J9" i="1"/>
  <c r="K9" i="1"/>
  <c r="L9" i="1"/>
  <c r="H6" i="1"/>
  <c r="K6" i="1"/>
  <c r="L6" i="1"/>
  <c r="G11" i="1"/>
  <c r="G10" i="1"/>
  <c r="F18" i="2"/>
  <c r="D18" i="2"/>
  <c r="J8" i="1"/>
  <c r="K8" i="1"/>
  <c r="H10" i="1"/>
  <c r="H11" i="1"/>
  <c r="L8" i="1"/>
  <c r="L10" i="1"/>
  <c r="L11" i="1"/>
  <c r="K10" i="1"/>
  <c r="K11" i="1"/>
  <c r="L14" i="1"/>
  <c r="L16" i="1"/>
</calcChain>
</file>

<file path=xl/sharedStrings.xml><?xml version="1.0" encoding="utf-8"?>
<sst xmlns="http://schemas.openxmlformats.org/spreadsheetml/2006/main" count="79" uniqueCount="67">
  <si>
    <t>Професія</t>
  </si>
  <si>
    <t>Код професії</t>
  </si>
  <si>
    <t>Категорія/група</t>
  </si>
  <si>
    <t>Коеф. І розряду</t>
  </si>
  <si>
    <t>Коеф. за посадою</t>
  </si>
  <si>
    <t>Коеф. осн. проф.</t>
  </si>
  <si>
    <t>Штатна чисельність</t>
  </si>
  <si>
    <t>Оклад</t>
  </si>
  <si>
    <t>Доплата до рівня мін. з/п(грн.)</t>
  </si>
  <si>
    <t>Додаткова (грн)</t>
  </si>
  <si>
    <t>Заробітна плата (грн.)</t>
  </si>
  <si>
    <t>Річний ФОП (грн.)</t>
  </si>
  <si>
    <t>Головний бухгалтер</t>
  </si>
  <si>
    <t>ВСЬОГО</t>
  </si>
  <si>
    <t>Без р.</t>
  </si>
  <si>
    <t>Всього по підприємству:</t>
  </si>
  <si>
    <t>Середньомісячне скорочення у міжсезонний період</t>
  </si>
  <si>
    <t>Частка посадового окладу у складі середньої заробітної плати працівників (не нижче 70%)</t>
  </si>
  <si>
    <t>Середньомісячний ФОП</t>
  </si>
  <si>
    <t>Середньомісячна чисельність</t>
  </si>
  <si>
    <t>Середньомісячна заробітна плата</t>
  </si>
  <si>
    <t>Розподіл витрат з оплати праці за видами діяльності</t>
  </si>
  <si>
    <t>Шт. чис.</t>
  </si>
  <si>
    <t>Сер.-міс. ЗП(грн.)</t>
  </si>
  <si>
    <t>Загальновиробничий (невиробничий) персонал</t>
  </si>
  <si>
    <t>Адміністративний (загальногосподарський) персонал</t>
  </si>
  <si>
    <t>Збирання безпечних побутових відходів</t>
  </si>
  <si>
    <t>Надання ландшафтних послуг</t>
  </si>
  <si>
    <t>Діяльність з прибирання (благоустрій)</t>
  </si>
  <si>
    <t>Технічне обслуговування та ремонт автотранспортних засобів</t>
  </si>
  <si>
    <t>до  ШТАТНОГО  РОЗПИСУ</t>
  </si>
  <si>
    <t>Головний бухгалтер                            ____________                 С.М. Щербан</t>
  </si>
  <si>
    <t>ПОГОДЖЕНО</t>
  </si>
  <si>
    <t>ЗАТВЕРДЖУЮ</t>
  </si>
  <si>
    <t>рішення виконавчого комітету Хустської міської ради</t>
  </si>
  <si>
    <t>ШТАТНИЙ РОЗПИС</t>
  </si>
  <si>
    <t>№ з/п</t>
  </si>
  <si>
    <t>Назва посад (професій)</t>
  </si>
  <si>
    <t xml:space="preserve">Код професій </t>
  </si>
  <si>
    <t>Кількість штатних посад</t>
  </si>
  <si>
    <t>Тарифний розряд</t>
  </si>
  <si>
    <t>Посадовий оклад                  (грн)</t>
  </si>
  <si>
    <t>Фонд заробітної плати за місяць (грн)</t>
  </si>
  <si>
    <t>1210.1</t>
  </si>
  <si>
    <t>Разом</t>
  </si>
  <si>
    <t>_________________</t>
  </si>
  <si>
    <t>С.М. Щербан</t>
  </si>
  <si>
    <t>Начальник підприємства</t>
  </si>
  <si>
    <t>Офісний службовець</t>
  </si>
  <si>
    <t>Робітник ритуальних послуг</t>
  </si>
  <si>
    <t>Начальник</t>
  </si>
  <si>
    <t>Т.П. Грабарь</t>
  </si>
  <si>
    <t>Начальник МКП "Бюро ритуальних послуг"</t>
  </si>
  <si>
    <t xml:space="preserve">_________________    Т.П. Грабарь </t>
  </si>
  <si>
    <t xml:space="preserve">з місячним фондом заробітної плати                           </t>
  </si>
  <si>
    <t xml:space="preserve">РОЗРАХУНОК </t>
  </si>
  <si>
    <t>на 01.01.2026 рік</t>
  </si>
  <si>
    <t>МКП "Бюро ритуальних послуг"</t>
  </si>
  <si>
    <t>штат в кількості 9 одиниць</t>
  </si>
  <si>
    <t>Зайнята/вакансія</t>
  </si>
  <si>
    <t>Зайнята</t>
  </si>
  <si>
    <t>3328*1,2*3,0*2,36</t>
  </si>
  <si>
    <t>3328*1,2*2,55*2,36</t>
  </si>
  <si>
    <t>3328*1,2*1,2*2,36</t>
  </si>
  <si>
    <t>3328*1,2*1,0*2,62</t>
  </si>
  <si>
    <t>148 749,00 (Сто сорок вісім тисяч сімсот сорок дев'ять гривень 00 коп.)</t>
  </si>
  <si>
    <t>від 24.12.2025 р. № 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</si>
</sst>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Calibri"/>
    </font>
    <font>
      <b/>
      <sz val="11"/>
      <color indexed="8"/>
      <name val="Calibri"/>
    </font>
    <font>
      <b/>
      <sz val="14"/>
      <color indexed="8"/>
      <name val="Calibri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Fill="0" applyProtection="0"/>
  </cellStyleXfs>
  <cellXfs count="70">
    <xf numFmtId="0" fontId="0" fillId="0" borderId="0" xfId="0" applyFill="1" applyProtection="1"/>
    <xf numFmtId="0" fontId="1" fillId="0" borderId="0" xfId="0" applyFont="1" applyFill="1" applyProtection="1"/>
    <xf numFmtId="0" fontId="0" fillId="0" borderId="1" xfId="0" applyFill="1" applyBorder="1" applyAlignment="1" applyProtection="1">
      <alignment wrapText="1"/>
    </xf>
    <xf numFmtId="0" fontId="0" fillId="0" borderId="0" xfId="0" applyFill="1" applyAlignment="1" applyProtection="1">
      <alignment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4" fontId="0" fillId="0" borderId="1" xfId="0" applyNumberForma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wrapText="1"/>
    </xf>
    <xf numFmtId="4" fontId="5" fillId="2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wrapText="1"/>
    </xf>
    <xf numFmtId="0" fontId="8" fillId="0" borderId="1" xfId="0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8" fillId="3" borderId="1" xfId="0" applyNumberFormat="1" applyFont="1" applyFill="1" applyBorder="1" applyAlignment="1" applyProtection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9" fontId="12" fillId="0" borderId="8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0" fillId="0" borderId="1" xfId="0" applyFill="1" applyBorder="1" applyProtection="1"/>
    <xf numFmtId="3" fontId="8" fillId="0" borderId="1" xfId="0" applyNumberFormat="1" applyFont="1" applyFill="1" applyBorder="1" applyAlignment="1" applyProtection="1">
      <alignment horizontal="center" vertical="center"/>
    </xf>
    <xf numFmtId="3" fontId="5" fillId="2" borderId="1" xfId="0" applyNumberFormat="1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wrapText="1"/>
    </xf>
    <xf numFmtId="0" fontId="8" fillId="0" borderId="7" xfId="0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3" fontId="8" fillId="3" borderId="1" xfId="0" applyNumberFormat="1" applyFont="1" applyFill="1" applyBorder="1" applyAlignment="1" applyProtection="1">
      <alignment horizontal="center" vertical="center"/>
    </xf>
    <xf numFmtId="0" fontId="0" fillId="4" borderId="1" xfId="0" applyFill="1" applyBorder="1" applyProtection="1"/>
    <xf numFmtId="3" fontId="8" fillId="3" borderId="7" xfId="0" applyNumberFormat="1" applyFont="1" applyFill="1" applyBorder="1" applyAlignment="1" applyProtection="1">
      <alignment horizontal="center" vertical="center"/>
    </xf>
    <xf numFmtId="3" fontId="8" fillId="0" borderId="15" xfId="0" applyNumberFormat="1" applyFont="1" applyFill="1" applyBorder="1" applyAlignment="1" applyProtection="1">
      <alignment horizontal="center" vertical="center"/>
    </xf>
    <xf numFmtId="3" fontId="12" fillId="0" borderId="14" xfId="0" applyNumberFormat="1" applyFont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center" vertical="center" wrapText="1"/>
    </xf>
    <xf numFmtId="0" fontId="14" fillId="0" borderId="0" xfId="0" applyFont="1" applyFill="1" applyProtection="1"/>
    <xf numFmtId="0" fontId="2" fillId="2" borderId="1" xfId="0" applyFont="1" applyFill="1" applyBorder="1" applyAlignment="1" applyProtection="1">
      <alignment horizontal="left"/>
    </xf>
    <xf numFmtId="0" fontId="0" fillId="0" borderId="1" xfId="0" applyFill="1" applyBorder="1" applyProtection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/>
    </xf>
    <xf numFmtId="0" fontId="4" fillId="0" borderId="1" xfId="0" applyFont="1" applyFill="1" applyBorder="1" applyProtection="1"/>
    <xf numFmtId="0" fontId="8" fillId="0" borderId="1" xfId="0" applyFont="1" applyFill="1" applyBorder="1" applyProtection="1"/>
    <xf numFmtId="0" fontId="6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1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CDCDC"/>
      <rgbColor rgb="00EEEE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showRuler="0" view="pageBreakPreview" zoomScale="60" zoomScaleNormal="100" workbookViewId="0">
      <selection activeCell="K31" sqref="K31"/>
    </sheetView>
  </sheetViews>
  <sheetFormatPr defaultRowHeight="15" x14ac:dyDescent="0.25"/>
  <cols>
    <col min="1" max="1" width="39" style="3" customWidth="1"/>
    <col min="2" max="2" width="13.28515625" style="5" customWidth="1"/>
    <col min="3" max="3" width="12.85546875" style="5" customWidth="1"/>
    <col min="4" max="6" width="9.140625" style="8" customWidth="1"/>
    <col min="7" max="7" width="17.42578125" style="8" customWidth="1"/>
    <col min="8" max="8" width="13" style="8" customWidth="1"/>
    <col min="9" max="9" width="10" style="8" customWidth="1"/>
    <col min="10" max="10" width="12.28515625" style="8" customWidth="1"/>
    <col min="11" max="11" width="16" style="8" customWidth="1"/>
    <col min="12" max="12" width="17.140625" style="8" customWidth="1"/>
    <col min="13" max="13" width="10.140625" customWidth="1"/>
  </cols>
  <sheetData>
    <row r="1" spans="1:23" ht="18.75" customHeight="1" x14ac:dyDescent="0.25">
      <c r="A1" s="57" t="s">
        <v>55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25">
      <c r="A2" s="58" t="s">
        <v>30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3" ht="16.5" customHeight="1" x14ac:dyDescent="0.25">
      <c r="A3" s="59" t="s">
        <v>56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ht="16.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s="1" customFormat="1" ht="62.25" customHeight="1" x14ac:dyDescent="0.25">
      <c r="A5" s="9" t="s">
        <v>0</v>
      </c>
      <c r="B5" s="9" t="s">
        <v>1</v>
      </c>
      <c r="C5" s="9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46" t="s">
        <v>59</v>
      </c>
    </row>
    <row r="6" spans="1:23" ht="15.75" x14ac:dyDescent="0.25">
      <c r="A6" s="17" t="s">
        <v>47</v>
      </c>
      <c r="B6" s="18" t="s">
        <v>43</v>
      </c>
      <c r="C6" s="18"/>
      <c r="D6" s="23">
        <v>1.2</v>
      </c>
      <c r="E6" s="23">
        <v>3</v>
      </c>
      <c r="F6" s="23">
        <v>2.36</v>
      </c>
      <c r="G6" s="42">
        <v>1</v>
      </c>
      <c r="H6" s="48">
        <f>3328*D6*E6*F6</f>
        <v>28274.687999999998</v>
      </c>
      <c r="I6" s="16"/>
      <c r="J6" s="42"/>
      <c r="K6" s="42">
        <f>H6</f>
        <v>28274.687999999998</v>
      </c>
      <c r="L6" s="42">
        <f>K6*12</f>
        <v>339296.25599999999</v>
      </c>
      <c r="M6" s="47" t="s">
        <v>60</v>
      </c>
    </row>
    <row r="7" spans="1:23" ht="15.75" x14ac:dyDescent="0.25">
      <c r="A7" s="17" t="s">
        <v>12</v>
      </c>
      <c r="B7" s="18">
        <v>1231</v>
      </c>
      <c r="C7" s="18"/>
      <c r="D7" s="16">
        <v>1.2</v>
      </c>
      <c r="E7" s="16">
        <v>2.5499999999999998</v>
      </c>
      <c r="F7" s="16">
        <v>2.36</v>
      </c>
      <c r="G7" s="42">
        <v>1</v>
      </c>
      <c r="H7" s="48">
        <f>3328*D7*E7*F7</f>
        <v>24033.484799999995</v>
      </c>
      <c r="I7" s="16"/>
      <c r="J7" s="42"/>
      <c r="K7" s="42">
        <f>H7</f>
        <v>24033.484799999995</v>
      </c>
      <c r="L7" s="42">
        <f>K7*12</f>
        <v>288401.81759999995</v>
      </c>
      <c r="M7" s="47" t="s">
        <v>60</v>
      </c>
    </row>
    <row r="8" spans="1:23" ht="15.75" x14ac:dyDescent="0.25">
      <c r="A8" s="17" t="s">
        <v>48</v>
      </c>
      <c r="B8" s="18">
        <v>4121</v>
      </c>
      <c r="C8" s="18"/>
      <c r="D8" s="16">
        <v>1.2</v>
      </c>
      <c r="E8" s="16">
        <v>1.2</v>
      </c>
      <c r="F8" s="16">
        <v>2.36</v>
      </c>
      <c r="G8" s="42">
        <v>1</v>
      </c>
      <c r="H8" s="48">
        <f>3328*D8*E8*F8</f>
        <v>11309.875199999999</v>
      </c>
      <c r="I8" s="16"/>
      <c r="J8" s="42">
        <f>H8*20%</f>
        <v>2261.9750399999998</v>
      </c>
      <c r="K8" s="42">
        <f>H8+J8</f>
        <v>13571.850239999998</v>
      </c>
      <c r="L8" s="42">
        <f>K8*12</f>
        <v>162862.20287999997</v>
      </c>
      <c r="M8" s="47" t="s">
        <v>60</v>
      </c>
    </row>
    <row r="9" spans="1:23" ht="15.75" x14ac:dyDescent="0.25">
      <c r="A9" s="17" t="s">
        <v>49</v>
      </c>
      <c r="B9" s="18">
        <v>5143</v>
      </c>
      <c r="C9" s="18" t="s">
        <v>14</v>
      </c>
      <c r="D9" s="16">
        <v>1.2</v>
      </c>
      <c r="E9" s="16">
        <v>1</v>
      </c>
      <c r="F9" s="16">
        <v>2.62</v>
      </c>
      <c r="G9" s="42">
        <v>6</v>
      </c>
      <c r="H9" s="48">
        <f>3328*D9*E9*F9</f>
        <v>10463.232</v>
      </c>
      <c r="I9" s="16"/>
      <c r="J9" s="42">
        <f>H9*32%</f>
        <v>3348.2342400000002</v>
      </c>
      <c r="K9" s="42">
        <f>G9*(H9+J9)</f>
        <v>82868.797439999995</v>
      </c>
      <c r="L9" s="42">
        <f>K9*12</f>
        <v>994425.56927999994</v>
      </c>
      <c r="M9" s="47" t="s">
        <v>60</v>
      </c>
    </row>
    <row r="10" spans="1:23" ht="18.75" x14ac:dyDescent="0.3">
      <c r="A10" s="12" t="s">
        <v>13</v>
      </c>
      <c r="B10" s="60"/>
      <c r="C10" s="60"/>
      <c r="D10" s="60"/>
      <c r="E10" s="60"/>
      <c r="F10" s="60"/>
      <c r="G10" s="43">
        <f>SUM(G6:G9)</f>
        <v>9</v>
      </c>
      <c r="H10" s="43">
        <f>SUM(H6:H9)</f>
        <v>74081.279999999999</v>
      </c>
      <c r="I10" s="13"/>
      <c r="J10" s="43"/>
      <c r="K10" s="43">
        <f>SUM(K6:K9)</f>
        <v>148748.82047999999</v>
      </c>
      <c r="L10" s="43">
        <f>SUM(L6:L9)</f>
        <v>1784985.8457599999</v>
      </c>
      <c r="M10" s="49"/>
    </row>
    <row r="11" spans="1:23" ht="18.75" x14ac:dyDescent="0.3">
      <c r="A11" s="61" t="s">
        <v>15</v>
      </c>
      <c r="B11" s="61"/>
      <c r="C11" s="61"/>
      <c r="D11" s="61"/>
      <c r="E11" s="61"/>
      <c r="F11" s="61"/>
      <c r="G11" s="43">
        <f>G10</f>
        <v>9</v>
      </c>
      <c r="H11" s="43">
        <f>H10</f>
        <v>74081.279999999999</v>
      </c>
      <c r="I11" s="13"/>
      <c r="J11" s="43"/>
      <c r="K11" s="43">
        <f>K10</f>
        <v>148748.82047999999</v>
      </c>
      <c r="L11" s="43">
        <f>L10</f>
        <v>1784985.8457599999</v>
      </c>
      <c r="M11" s="49"/>
    </row>
    <row r="12" spans="1:23" hidden="1" x14ac:dyDescent="0.25">
      <c r="A12" s="62" t="s">
        <v>16</v>
      </c>
      <c r="B12" s="62"/>
      <c r="C12" s="62"/>
      <c r="D12" s="62"/>
      <c r="E12" s="62"/>
      <c r="F12" s="62"/>
      <c r="G12" s="11">
        <v>0</v>
      </c>
      <c r="H12" s="11"/>
      <c r="I12" s="11"/>
      <c r="J12" s="11"/>
      <c r="K12" s="11"/>
      <c r="L12" s="11">
        <v>0</v>
      </c>
      <c r="M12" s="41"/>
    </row>
    <row r="13" spans="1:23" hidden="1" x14ac:dyDescent="0.25">
      <c r="A13" s="62" t="s">
        <v>17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11">
        <v>92.01</v>
      </c>
      <c r="M13" s="41"/>
    </row>
    <row r="14" spans="1:23" ht="15.75" x14ac:dyDescent="0.25">
      <c r="A14" s="63" t="s">
        <v>18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42">
        <f>K11</f>
        <v>148748.82047999999</v>
      </c>
      <c r="M14" s="41"/>
    </row>
    <row r="15" spans="1:23" ht="15.75" x14ac:dyDescent="0.25">
      <c r="A15" s="63" t="s">
        <v>19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42">
        <v>9</v>
      </c>
      <c r="M15" s="41"/>
    </row>
    <row r="16" spans="1:23" ht="15.75" x14ac:dyDescent="0.25">
      <c r="A16" s="63" t="s">
        <v>20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16">
        <f>L14/L15</f>
        <v>16527.646720000001</v>
      </c>
      <c r="M16" s="41"/>
    </row>
    <row r="17" spans="1:12" ht="18.75" hidden="1" x14ac:dyDescent="0.3">
      <c r="A17" s="55" t="s">
        <v>21</v>
      </c>
      <c r="B17" s="55"/>
      <c r="C17" s="55"/>
      <c r="D17" s="55"/>
      <c r="E17" s="55"/>
      <c r="F17" s="55"/>
      <c r="G17" s="7" t="s">
        <v>22</v>
      </c>
      <c r="H17" s="7"/>
      <c r="I17" s="7"/>
      <c r="J17" s="7"/>
      <c r="K17" s="7" t="s">
        <v>23</v>
      </c>
      <c r="L17" s="7" t="s">
        <v>11</v>
      </c>
    </row>
    <row r="18" spans="1:12" hidden="1" x14ac:dyDescent="0.25">
      <c r="A18" s="56" t="s">
        <v>24</v>
      </c>
      <c r="B18" s="56"/>
      <c r="C18" s="56"/>
      <c r="D18" s="56"/>
      <c r="E18" s="56"/>
      <c r="F18" s="56"/>
      <c r="G18" s="6">
        <v>4</v>
      </c>
      <c r="H18" s="6"/>
      <c r="I18" s="6"/>
      <c r="J18" s="6"/>
      <c r="K18" s="6">
        <v>30959.8</v>
      </c>
      <c r="L18" s="6">
        <v>371517.6</v>
      </c>
    </row>
    <row r="19" spans="1:12" hidden="1" x14ac:dyDescent="0.25">
      <c r="A19" s="56" t="s">
        <v>25</v>
      </c>
      <c r="B19" s="56"/>
      <c r="C19" s="56"/>
      <c r="D19" s="56"/>
      <c r="E19" s="56"/>
      <c r="F19" s="56"/>
      <c r="G19" s="6">
        <v>9.5</v>
      </c>
      <c r="H19" s="6"/>
      <c r="I19" s="6"/>
      <c r="J19" s="6"/>
      <c r="K19" s="6">
        <v>189627.95</v>
      </c>
      <c r="L19" s="6">
        <v>2275535.4</v>
      </c>
    </row>
    <row r="20" spans="1:12" hidden="1" x14ac:dyDescent="0.25">
      <c r="A20" s="56" t="s">
        <v>26</v>
      </c>
      <c r="B20" s="56"/>
      <c r="C20" s="56"/>
      <c r="D20" s="56"/>
      <c r="E20" s="56"/>
      <c r="F20" s="56"/>
      <c r="G20" s="6">
        <v>4.8899999999999997</v>
      </c>
      <c r="H20" s="6"/>
      <c r="I20" s="6"/>
      <c r="J20" s="6"/>
      <c r="K20" s="6">
        <v>48050.09</v>
      </c>
      <c r="L20" s="6">
        <v>576601.07999999996</v>
      </c>
    </row>
    <row r="21" spans="1:12" hidden="1" x14ac:dyDescent="0.25">
      <c r="A21" s="56" t="s">
        <v>27</v>
      </c>
      <c r="B21" s="56"/>
      <c r="C21" s="56"/>
      <c r="D21" s="56"/>
      <c r="E21" s="56"/>
      <c r="F21" s="56"/>
      <c r="G21" s="6">
        <v>1.22</v>
      </c>
      <c r="H21" s="6"/>
      <c r="I21" s="6"/>
      <c r="J21" s="6"/>
      <c r="K21" s="6">
        <v>11512.01</v>
      </c>
      <c r="L21" s="6">
        <v>138144.12</v>
      </c>
    </row>
    <row r="22" spans="1:12" hidden="1" x14ac:dyDescent="0.25">
      <c r="A22" s="56" t="s">
        <v>28</v>
      </c>
      <c r="B22" s="56"/>
      <c r="C22" s="56"/>
      <c r="D22" s="56"/>
      <c r="E22" s="56"/>
      <c r="F22" s="56"/>
      <c r="G22" s="6">
        <v>67.17</v>
      </c>
      <c r="H22" s="6"/>
      <c r="I22" s="6"/>
      <c r="J22" s="6"/>
      <c r="K22" s="6">
        <v>677911.77</v>
      </c>
      <c r="L22" s="6">
        <v>8134941.2400000002</v>
      </c>
    </row>
    <row r="23" spans="1:12" hidden="1" x14ac:dyDescent="0.25">
      <c r="A23" s="56" t="s">
        <v>29</v>
      </c>
      <c r="B23" s="56"/>
      <c r="C23" s="56"/>
      <c r="D23" s="56"/>
      <c r="E23" s="56"/>
      <c r="F23" s="56"/>
      <c r="G23" s="6">
        <v>1.22</v>
      </c>
      <c r="H23" s="6"/>
      <c r="I23" s="6"/>
      <c r="J23" s="6"/>
      <c r="K23" s="6">
        <v>11895.12</v>
      </c>
      <c r="L23" s="6">
        <v>142741.44</v>
      </c>
    </row>
    <row r="24" spans="1:12" hidden="1" x14ac:dyDescent="0.25">
      <c r="A24" s="2"/>
      <c r="B24" s="4"/>
      <c r="C24" s="4"/>
      <c r="D24" s="6"/>
      <c r="E24" s="6"/>
      <c r="F24" s="6"/>
      <c r="G24" s="6"/>
      <c r="H24" s="6"/>
      <c r="I24" s="6"/>
      <c r="J24" s="6"/>
      <c r="K24" s="6"/>
      <c r="L24" s="6"/>
    </row>
    <row r="25" spans="1:12" hidden="1" x14ac:dyDescent="0.25">
      <c r="A25" s="2"/>
      <c r="B25" s="4"/>
      <c r="C25" s="4"/>
      <c r="D25" s="6"/>
      <c r="E25" s="6"/>
      <c r="F25" s="6"/>
      <c r="G25" s="6"/>
      <c r="H25" s="6"/>
      <c r="I25" s="6"/>
      <c r="J25" s="6"/>
      <c r="K25" s="6"/>
      <c r="L25" s="6"/>
    </row>
    <row r="26" spans="1:12" hidden="1" x14ac:dyDescent="0.25">
      <c r="A26" s="2"/>
      <c r="B26" s="4"/>
      <c r="C26" s="4"/>
      <c r="D26" s="6"/>
      <c r="E26" s="6"/>
      <c r="F26" s="6"/>
      <c r="G26" s="6"/>
      <c r="H26" s="6"/>
      <c r="I26" s="6"/>
      <c r="J26" s="6"/>
      <c r="K26" s="6"/>
      <c r="L26" s="6"/>
    </row>
    <row r="27" spans="1:12" hidden="1" x14ac:dyDescent="0.25">
      <c r="A27" s="2"/>
      <c r="B27" s="4"/>
      <c r="C27" s="4"/>
      <c r="D27" s="6"/>
      <c r="E27" s="6"/>
      <c r="F27" s="6"/>
      <c r="G27" s="6"/>
      <c r="H27" s="6"/>
      <c r="I27" s="6"/>
      <c r="J27" s="6"/>
      <c r="K27" s="6"/>
      <c r="L27" s="6"/>
    </row>
    <row r="28" spans="1:12" hidden="1" x14ac:dyDescent="0.25">
      <c r="A28" s="2"/>
      <c r="B28" s="4"/>
      <c r="C28" s="4"/>
      <c r="D28" s="6"/>
      <c r="E28" s="6"/>
      <c r="F28" s="6"/>
      <c r="G28" s="6"/>
      <c r="H28" s="6"/>
      <c r="I28" s="6"/>
      <c r="J28" s="6"/>
      <c r="K28" s="6"/>
      <c r="L28" s="6"/>
    </row>
    <row r="31" spans="1:12" ht="21" customHeight="1" x14ac:dyDescent="0.25">
      <c r="A31" s="64" t="s">
        <v>31</v>
      </c>
      <c r="B31" s="64"/>
      <c r="C31" s="64"/>
      <c r="D31" s="64"/>
      <c r="E31" s="64"/>
      <c r="F31" s="64"/>
      <c r="G31" s="64"/>
      <c r="H31" s="64"/>
      <c r="I31" s="64"/>
    </row>
  </sheetData>
  <sheetProtection formatCells="0" formatColumns="0" formatRows="0" insertColumns="0" insertRows="0" insertHyperlinks="0" deleteColumns="0" deleteRows="0" sort="0" autoFilter="0" pivotTables="0"/>
  <mergeCells count="18">
    <mergeCell ref="A19:F19"/>
    <mergeCell ref="A20:F20"/>
    <mergeCell ref="A13:K13"/>
    <mergeCell ref="A14:K14"/>
    <mergeCell ref="A31:I31"/>
    <mergeCell ref="A21:F21"/>
    <mergeCell ref="A22:F22"/>
    <mergeCell ref="A23:F23"/>
    <mergeCell ref="A15:K15"/>
    <mergeCell ref="A16:K16"/>
    <mergeCell ref="A17:F17"/>
    <mergeCell ref="A18:F18"/>
    <mergeCell ref="A1:L1"/>
    <mergeCell ref="A2:L2"/>
    <mergeCell ref="A3:L3"/>
    <mergeCell ref="B10:F10"/>
    <mergeCell ref="A11:F11"/>
    <mergeCell ref="A12:F12"/>
  </mergeCells>
  <pageMargins left="0.71" right="0.48" top="0.52" bottom="0.74803149606299213" header="0.31496062992125984" footer="0.31496062992125984"/>
  <pageSetup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view="pageBreakPreview" zoomScale="60" zoomScaleNormal="100" workbookViewId="0">
      <selection activeCell="A3" sqref="A3:C3"/>
    </sheetView>
  </sheetViews>
  <sheetFormatPr defaultRowHeight="15" x14ac:dyDescent="0.25"/>
  <cols>
    <col min="1" max="1" width="8.140625" customWidth="1"/>
    <col min="2" max="2" width="29" customWidth="1"/>
    <col min="3" max="3" width="12.42578125" customWidth="1"/>
    <col min="4" max="4" width="12.28515625" customWidth="1"/>
    <col min="5" max="5" width="20.5703125" customWidth="1"/>
    <col min="6" max="6" width="14" customWidth="1"/>
    <col min="7" max="7" width="13.42578125" customWidth="1"/>
  </cols>
  <sheetData>
    <row r="1" spans="1:10" x14ac:dyDescent="0.25">
      <c r="A1" s="58" t="s">
        <v>32</v>
      </c>
      <c r="B1" s="58"/>
      <c r="C1" s="58"/>
      <c r="D1" s="15"/>
      <c r="E1" s="58" t="s">
        <v>33</v>
      </c>
      <c r="F1" s="58"/>
      <c r="G1" s="58"/>
    </row>
    <row r="2" spans="1:10" x14ac:dyDescent="0.25">
      <c r="A2" s="58" t="s">
        <v>34</v>
      </c>
      <c r="B2" s="58"/>
      <c r="C2" s="58"/>
      <c r="D2" s="20"/>
      <c r="E2" s="58" t="s">
        <v>58</v>
      </c>
      <c r="F2" s="58"/>
      <c r="G2" s="58"/>
    </row>
    <row r="3" spans="1:10" x14ac:dyDescent="0.25">
      <c r="A3" s="58" t="s">
        <v>66</v>
      </c>
      <c r="B3" s="58"/>
      <c r="C3" s="58"/>
      <c r="D3" s="20"/>
      <c r="E3" s="58" t="s">
        <v>54</v>
      </c>
      <c r="F3" s="58"/>
      <c r="G3" s="58"/>
    </row>
    <row r="4" spans="1:10" ht="32.25" customHeight="1" x14ac:dyDescent="0.25">
      <c r="A4" s="65"/>
      <c r="B4" s="65"/>
      <c r="C4" s="65"/>
      <c r="D4" s="21"/>
      <c r="E4" s="66" t="s">
        <v>65</v>
      </c>
      <c r="F4" s="66"/>
      <c r="G4" s="66"/>
    </row>
    <row r="5" spans="1:10" x14ac:dyDescent="0.25">
      <c r="A5" s="67"/>
      <c r="B5" s="67"/>
      <c r="C5" s="67"/>
      <c r="D5" s="22"/>
      <c r="E5" s="67" t="s">
        <v>52</v>
      </c>
      <c r="F5" s="67"/>
      <c r="G5" s="67"/>
    </row>
    <row r="6" spans="1:10" ht="27.75" customHeight="1" x14ac:dyDescent="0.25">
      <c r="A6" s="58"/>
      <c r="B6" s="58"/>
      <c r="C6" s="58"/>
      <c r="D6" s="22"/>
      <c r="E6" s="68" t="s">
        <v>53</v>
      </c>
      <c r="F6" s="68"/>
      <c r="G6" s="68"/>
    </row>
    <row r="7" spans="1:10" x14ac:dyDescent="0.25">
      <c r="A7" s="22"/>
      <c r="B7" s="22"/>
      <c r="C7" s="22"/>
      <c r="D7" s="22"/>
      <c r="E7" s="22"/>
      <c r="F7" s="22"/>
      <c r="G7" s="22"/>
    </row>
    <row r="8" spans="1:10" ht="23.25" customHeight="1" x14ac:dyDescent="0.25">
      <c r="A8" s="22"/>
      <c r="B8" s="22"/>
      <c r="C8" s="22"/>
      <c r="D8" s="22"/>
      <c r="E8" s="22"/>
      <c r="F8" s="22"/>
      <c r="G8" s="22"/>
    </row>
    <row r="9" spans="1:10" ht="20.25" x14ac:dyDescent="0.25">
      <c r="A9" s="69" t="s">
        <v>35</v>
      </c>
      <c r="B9" s="69"/>
      <c r="C9" s="69"/>
      <c r="D9" s="69"/>
      <c r="E9" s="69"/>
      <c r="F9" s="69"/>
      <c r="G9" s="69"/>
    </row>
    <row r="10" spans="1:10" ht="20.25" customHeight="1" x14ac:dyDescent="0.25">
      <c r="A10" s="69" t="s">
        <v>57</v>
      </c>
      <c r="B10" s="69"/>
      <c r="C10" s="69"/>
      <c r="D10" s="69"/>
      <c r="E10" s="69"/>
      <c r="F10" s="69"/>
      <c r="G10" s="69"/>
    </row>
    <row r="11" spans="1:10" ht="18.75" x14ac:dyDescent="0.25">
      <c r="A11" s="57" t="s">
        <v>56</v>
      </c>
      <c r="B11" s="57"/>
      <c r="C11" s="57"/>
      <c r="D11" s="57"/>
      <c r="E11" s="57"/>
      <c r="F11" s="57"/>
      <c r="G11" s="57"/>
    </row>
    <row r="12" spans="1:10" ht="15.75" thickBot="1" x14ac:dyDescent="0.3">
      <c r="A12" s="22"/>
      <c r="B12" s="22"/>
      <c r="C12" s="22"/>
      <c r="D12" s="22"/>
      <c r="E12" s="22"/>
      <c r="F12" s="22"/>
      <c r="G12" s="22"/>
    </row>
    <row r="13" spans="1:10" ht="79.5" thickBot="1" x14ac:dyDescent="0.3">
      <c r="A13" s="24" t="s">
        <v>36</v>
      </c>
      <c r="B13" s="25" t="s">
        <v>37</v>
      </c>
      <c r="C13" s="25" t="s">
        <v>38</v>
      </c>
      <c r="D13" s="25" t="s">
        <v>39</v>
      </c>
      <c r="E13" s="25" t="s">
        <v>40</v>
      </c>
      <c r="F13" s="25" t="s">
        <v>41</v>
      </c>
      <c r="G13" s="26" t="s">
        <v>42</v>
      </c>
      <c r="J13" s="54"/>
    </row>
    <row r="14" spans="1:10" ht="15.75" x14ac:dyDescent="0.25">
      <c r="A14" s="27">
        <v>1</v>
      </c>
      <c r="B14" s="44" t="s">
        <v>47</v>
      </c>
      <c r="C14" s="45" t="s">
        <v>43</v>
      </c>
      <c r="D14" s="28">
        <v>1</v>
      </c>
      <c r="E14" s="39" t="s">
        <v>61</v>
      </c>
      <c r="F14" s="50">
        <v>28275</v>
      </c>
      <c r="G14" s="50">
        <v>28275</v>
      </c>
    </row>
    <row r="15" spans="1:10" ht="15.75" x14ac:dyDescent="0.25">
      <c r="A15" s="30">
        <v>2</v>
      </c>
      <c r="B15" s="17" t="s">
        <v>12</v>
      </c>
      <c r="C15" s="18">
        <v>1231</v>
      </c>
      <c r="D15" s="29">
        <v>1</v>
      </c>
      <c r="E15" s="31" t="s">
        <v>62</v>
      </c>
      <c r="F15" s="42">
        <v>24033</v>
      </c>
      <c r="G15" s="42">
        <v>24033</v>
      </c>
    </row>
    <row r="16" spans="1:10" ht="15.75" x14ac:dyDescent="0.25">
      <c r="A16" s="32">
        <v>3</v>
      </c>
      <c r="B16" s="17" t="s">
        <v>48</v>
      </c>
      <c r="C16" s="18">
        <v>4121</v>
      </c>
      <c r="D16" s="33">
        <v>1</v>
      </c>
      <c r="E16" s="31" t="s">
        <v>63</v>
      </c>
      <c r="F16" s="48">
        <v>13572</v>
      </c>
      <c r="G16" s="48">
        <v>13572</v>
      </c>
    </row>
    <row r="17" spans="1:7" ht="37.5" customHeight="1" thickBot="1" x14ac:dyDescent="0.3">
      <c r="A17" s="34">
        <v>4</v>
      </c>
      <c r="B17" s="40" t="s">
        <v>49</v>
      </c>
      <c r="C17" s="18">
        <v>5143</v>
      </c>
      <c r="D17" s="29">
        <v>6</v>
      </c>
      <c r="E17" s="29" t="s">
        <v>64</v>
      </c>
      <c r="F17" s="42">
        <v>10463</v>
      </c>
      <c r="G17" s="51">
        <v>82869</v>
      </c>
    </row>
    <row r="18" spans="1:7" ht="16.5" thickBot="1" x14ac:dyDescent="0.3">
      <c r="A18" s="35"/>
      <c r="B18" s="36" t="s">
        <v>44</v>
      </c>
      <c r="C18" s="37"/>
      <c r="D18" s="38">
        <f>SUM(D14:D17)</f>
        <v>9</v>
      </c>
      <c r="E18" s="37"/>
      <c r="F18" s="52">
        <f>SUM(F14:F17)</f>
        <v>76343</v>
      </c>
      <c r="G18" s="53">
        <f>SUM(G14:G17)</f>
        <v>148749</v>
      </c>
    </row>
    <row r="19" spans="1:7" x14ac:dyDescent="0.25">
      <c r="A19" s="22"/>
      <c r="B19" s="22"/>
      <c r="C19" s="22"/>
      <c r="D19" s="22"/>
      <c r="E19" s="22"/>
      <c r="F19" s="22"/>
      <c r="G19" s="22"/>
    </row>
    <row r="20" spans="1:7" ht="28.5" customHeight="1" x14ac:dyDescent="0.25">
      <c r="A20" s="58" t="s">
        <v>50</v>
      </c>
      <c r="B20" s="58"/>
      <c r="C20" s="58"/>
      <c r="D20" s="58" t="s">
        <v>45</v>
      </c>
      <c r="E20" s="58"/>
      <c r="F20" s="58" t="s">
        <v>51</v>
      </c>
      <c r="G20" s="58"/>
    </row>
    <row r="21" spans="1:7" ht="29.25" customHeight="1" x14ac:dyDescent="0.25">
      <c r="A21" s="58" t="s">
        <v>12</v>
      </c>
      <c r="B21" s="58"/>
      <c r="C21" s="58"/>
      <c r="D21" s="58" t="s">
        <v>45</v>
      </c>
      <c r="E21" s="58"/>
      <c r="F21" s="58" t="s">
        <v>46</v>
      </c>
      <c r="G21" s="58"/>
    </row>
  </sheetData>
  <mergeCells count="21">
    <mergeCell ref="A9:G9"/>
    <mergeCell ref="A11:G11"/>
    <mergeCell ref="A20:C20"/>
    <mergeCell ref="D20:E20"/>
    <mergeCell ref="F20:G20"/>
    <mergeCell ref="A21:C21"/>
    <mergeCell ref="D21:E21"/>
    <mergeCell ref="F21:G21"/>
    <mergeCell ref="A10:G10"/>
    <mergeCell ref="A4:C4"/>
    <mergeCell ref="E4:G4"/>
    <mergeCell ref="A5:C5"/>
    <mergeCell ref="E5:G5"/>
    <mergeCell ref="A6:C6"/>
    <mergeCell ref="E6:G6"/>
    <mergeCell ref="A1:C1"/>
    <mergeCell ref="E1:G1"/>
    <mergeCell ref="A2:C2"/>
    <mergeCell ref="E2:G2"/>
    <mergeCell ref="A3:C3"/>
    <mergeCell ref="E3:G3"/>
  </mergeCells>
  <pageMargins left="0.7" right="0.7" top="0.75" bottom="0.75" header="0.3" footer="0.3"/>
  <pageSetup paperSize="9" scale="7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Розрахунок до штат.розпису</vt:lpstr>
      <vt:lpstr>Штатний розпис</vt:lpstr>
      <vt:lpstr>'Штатний розпис'!Область_печати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ÐžÐ»ÐµÐ³ ÐÐ´Ð°Ð¼Ð¾Ð²</dc:creator>
  <cp:keywords>office 2007 openxml php</cp:keywords>
  <dc:description>Test document for Office 2007 XLSX, generated using PHP classes.</dc:description>
  <cp:lastModifiedBy>Admin</cp:lastModifiedBy>
  <cp:lastPrinted>2025-12-22T14:01:32Z</cp:lastPrinted>
  <dcterms:created xsi:type="dcterms:W3CDTF">2023-12-19T15:15:40Z</dcterms:created>
  <dcterms:modified xsi:type="dcterms:W3CDTF">2026-01-28T07:53:47Z</dcterms:modified>
  <cp:category>Ð¨Ñ‚Ð°Ñ‚Ð½Ð¸Ð¹ Ñ€Ð¾Ð·Ð¿Ð¸Ñ</cp:category>
</cp:coreProperties>
</file>