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гот\"/>
    </mc:Choice>
  </mc:AlternateContent>
  <bookViews>
    <workbookView xWindow="32760" yWindow="465" windowWidth="15480" windowHeight="10380"/>
  </bookViews>
  <sheets>
    <sheet name="дод." sheetId="8" r:id="rId1"/>
  </sheets>
  <definedNames>
    <definedName name="_xlnm.Print_Titles" localSheetId="0">дод.!$6:$7</definedName>
    <definedName name="_xlnm.Print_Area" localSheetId="0">дод.!$A$1:$K$58</definedName>
  </definedNames>
  <calcPr calcId="152511"/>
</workbook>
</file>

<file path=xl/calcChain.xml><?xml version="1.0" encoding="utf-8"?>
<calcChain xmlns="http://schemas.openxmlformats.org/spreadsheetml/2006/main">
  <c r="H55" i="8" l="1"/>
  <c r="H54" i="8"/>
  <c r="H53" i="8"/>
  <c r="H52" i="8"/>
  <c r="H51" i="8" s="1"/>
  <c r="K51" i="8"/>
  <c r="J51" i="8"/>
  <c r="J48" i="8"/>
  <c r="J47" i="8"/>
  <c r="I51" i="8"/>
  <c r="I48" i="8" s="1"/>
  <c r="I47" i="8" s="1"/>
  <c r="H50" i="8"/>
  <c r="H49" i="8"/>
  <c r="K48" i="8"/>
  <c r="K47" i="8" s="1"/>
  <c r="H46" i="8"/>
  <c r="H45" i="8"/>
  <c r="H44" i="8"/>
  <c r="H43" i="8"/>
  <c r="H42" i="8"/>
  <c r="H41" i="8"/>
  <c r="K40" i="8"/>
  <c r="J40" i="8"/>
  <c r="I40" i="8"/>
  <c r="I39" i="8" s="1"/>
  <c r="I38" i="8" s="1"/>
  <c r="H40" i="8"/>
  <c r="H39" i="8" s="1"/>
  <c r="H38" i="8" s="1"/>
  <c r="K39" i="8"/>
  <c r="K38" i="8" s="1"/>
  <c r="J39" i="8"/>
  <c r="J38" i="8"/>
  <c r="H37" i="8"/>
  <c r="K36" i="8"/>
  <c r="J36" i="8"/>
  <c r="I36" i="8"/>
  <c r="H36" i="8"/>
  <c r="K35" i="8"/>
  <c r="J35" i="8"/>
  <c r="I35" i="8"/>
  <c r="H35" i="8"/>
  <c r="H34" i="8"/>
  <c r="H33" i="8"/>
  <c r="H32" i="8"/>
  <c r="H31" i="8"/>
  <c r="H30" i="8"/>
  <c r="H29" i="8"/>
  <c r="H28" i="8"/>
  <c r="H27" i="8"/>
  <c r="H26" i="8" s="1"/>
  <c r="K26" i="8"/>
  <c r="J26" i="8"/>
  <c r="I26" i="8"/>
  <c r="H25" i="8"/>
  <c r="H24" i="8"/>
  <c r="H23" i="8"/>
  <c r="H22" i="8"/>
  <c r="H21" i="8" s="1"/>
  <c r="K21" i="8"/>
  <c r="J21" i="8"/>
  <c r="J10" i="8" s="1"/>
  <c r="J9" i="8" s="1"/>
  <c r="J56" i="8" s="1"/>
  <c r="I21" i="8"/>
  <c r="H20" i="8"/>
  <c r="H19" i="8"/>
  <c r="H18" i="8"/>
  <c r="H17" i="8"/>
  <c r="H16" i="8" s="1"/>
  <c r="K16" i="8"/>
  <c r="K10" i="8"/>
  <c r="K9" i="8" s="1"/>
  <c r="J16" i="8"/>
  <c r="I16" i="8"/>
  <c r="I10" i="8"/>
  <c r="I9" i="8"/>
  <c r="I56" i="8" s="1"/>
  <c r="H15" i="8"/>
  <c r="H14" i="8"/>
  <c r="H13" i="8"/>
  <c r="H12" i="8"/>
  <c r="H11" i="8"/>
  <c r="C8" i="8"/>
  <c r="D8" i="8"/>
  <c r="E8" i="8"/>
  <c r="F8" i="8" s="1"/>
  <c r="G8" i="8" s="1"/>
  <c r="H8" i="8" s="1"/>
  <c r="I8" i="8" s="1"/>
  <c r="J8" i="8" s="1"/>
  <c r="K8" i="8" s="1"/>
  <c r="H48" i="8" l="1"/>
  <c r="H47" i="8" s="1"/>
  <c r="H10" i="8"/>
  <c r="H9" i="8" s="1"/>
  <c r="H56" i="8" s="1"/>
  <c r="K56" i="8"/>
</calcChain>
</file>

<file path=xl/sharedStrings.xml><?xml version="1.0" encoding="utf-8"?>
<sst xmlns="http://schemas.openxmlformats.org/spreadsheetml/2006/main" count="213" uniqueCount="154">
  <si>
    <t>Загальний фонд</t>
  </si>
  <si>
    <t>Спеціальний фонд</t>
  </si>
  <si>
    <t xml:space="preserve">Всього </t>
  </si>
  <si>
    <t>Найменування місцевої (регіональної) програми</t>
  </si>
  <si>
    <t>0200000</t>
  </si>
  <si>
    <t>02</t>
  </si>
  <si>
    <t>0210000</t>
  </si>
  <si>
    <t>0800000</t>
  </si>
  <si>
    <t>08</t>
  </si>
  <si>
    <t>0810000</t>
  </si>
  <si>
    <t>1090</t>
  </si>
  <si>
    <t>0216013</t>
  </si>
  <si>
    <t>0620</t>
  </si>
  <si>
    <t>0216030</t>
  </si>
  <si>
    <t>0216020</t>
  </si>
  <si>
    <t>Забезпечення діяльності водопровідно-каналізаційного господарства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</si>
  <si>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</si>
  <si>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</si>
  <si>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</si>
  <si>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0217461</t>
  </si>
  <si>
    <t>0456</t>
  </si>
  <si>
    <t>0218340</t>
  </si>
  <si>
    <t>0540</t>
  </si>
  <si>
    <t>Природоохоронні заходи за рахунок цільових фондів</t>
  </si>
  <si>
    <t>1040</t>
  </si>
  <si>
    <t>0813033</t>
  </si>
  <si>
    <t>1070</t>
  </si>
  <si>
    <t>Компенсаційні виплати на пільговий проїзд автомобільним транспортом окремим категоріям громадян</t>
  </si>
  <si>
    <t>0813180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</si>
  <si>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</si>
  <si>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</si>
  <si>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0813242</t>
  </si>
  <si>
    <t>Інші заходи у сфері соціального захисту і соціального забезпечення</t>
  </si>
  <si>
    <t>1014082</t>
  </si>
  <si>
    <t>0829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</si>
  <si>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</si>
  <si>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</si>
  <si>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</si>
  <si>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</si>
  <si>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</si>
  <si>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</si>
  <si>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</si>
  <si>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</si>
  <si>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5041</t>
  </si>
  <si>
    <t>-"-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</si>
  <si>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</si>
  <si>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</si>
  <si>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</si>
  <si>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бюджету/, відповідального виконавця, найменування  бюджетної програми згідно з Типовою програмною класифікацією видатків та кредитування місцевих бюджетів</t>
  </si>
  <si>
    <t>Дата та номер документа, яким затверджено місцеву регіональну програму</t>
  </si>
  <si>
    <t>Усього</t>
  </si>
  <si>
    <t>у тому числі бюджет розвитку</t>
  </si>
  <si>
    <t>Здійснення заходів та реалізація проектів на виконання Державної цільової соціальної програми «Молодь України»</t>
  </si>
  <si>
    <t>грн.</t>
  </si>
  <si>
    <t xml:space="preserve">  (код бюджету)        </t>
  </si>
  <si>
    <t>0813035</t>
  </si>
  <si>
    <t>Компенсаційні виплати за пільговий проїзд окремих категорій громадян на залізничному транспорті</t>
  </si>
  <si>
    <t>0212010</t>
  </si>
  <si>
    <t>2010</t>
  </si>
  <si>
    <t>0731</t>
  </si>
  <si>
    <t>Багатопрофільна стаціонарна медична допомога населенню</t>
  </si>
  <si>
    <t>0212152</t>
  </si>
  <si>
    <t>2152</t>
  </si>
  <si>
    <t>0763</t>
  </si>
  <si>
    <t>Інші програми та заходи у сфері охорони здоров'я</t>
  </si>
  <si>
    <t>0218831</t>
  </si>
  <si>
    <t>Надання довгострокових кредитів індивідуальним забудовникам житла на селі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</si>
  <si>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</si>
  <si>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</si>
  <si>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</si>
  <si>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</si>
  <si>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0756100000</t>
  </si>
  <si>
    <t>Програма фінансової підтримки комунального некомерційного підприємства «Хустська центральна лікарня імені  Віцинського Остапа Петровича» Хустської міської ради на 2024-2026 роки</t>
  </si>
  <si>
    <t>0217130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</si>
  <si>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</si>
  <si>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</si>
  <si>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</si>
  <si>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Хустської міськохї територіальної громади на 2024-2026  роки</t>
  </si>
  <si>
    <t>Програма надання фінансової підтримки комунальним підприємствам Хустської міської територіальної громади на              2024-2026 роки</t>
  </si>
  <si>
    <t>Рішення міської ради від 22.12.2023 №1723</t>
  </si>
  <si>
    <t>Рішення міської ради від 22.12.2023 №1716</t>
  </si>
  <si>
    <t>0813032</t>
  </si>
  <si>
    <t>3032</t>
  </si>
  <si>
    <t>Надання пільг окремим категоріям громадян з оплати послуг зв'язку</t>
  </si>
  <si>
    <t>Програма регулювання чисельності безпритульних тварин гуманними методами на території Хустської міської територіальної громади на 2025-2027 роки</t>
  </si>
  <si>
    <t>Рішення міської ради від      .12.2025 №</t>
  </si>
  <si>
    <t xml:space="preserve">Розподіл витрат  бюджету Хустської міської територіальної громади на реалізацію  місцевих /регіональних програм у 2026 році
</t>
  </si>
  <si>
    <t>Розвиток та підтримка доступної спортивної інфраструктури</t>
  </si>
  <si>
    <t>Програма інфекційного контролю у КНП "Хустський центр медико-санітарної допомоги" Хустської міської ради на 2025-2027 роки"</t>
  </si>
  <si>
    <t>Рішення міської ради від 20.12.2024 №2246</t>
  </si>
  <si>
    <t>Рішення міської ради від 22.12.2023 №1719</t>
  </si>
  <si>
    <t>Програма благоустрою території Хустської міської територіальної громади на 2026-2028 роки</t>
  </si>
  <si>
    <t>Рішення міської ради від 19.12.2025 №</t>
  </si>
  <si>
    <t>Програма часткової компенсації медикаментозного забезпечення окремих категорій населення та забезпечення осіб з інвалідністю, дітей з інвалідністю, інших окремих категорій населення медичними виробами та іншими засобами Хустської міської територіальної громади на 2024-2026 роки</t>
  </si>
  <si>
    <t>Рішення міської ради від 22.12.2023№1717</t>
  </si>
  <si>
    <t>0210180</t>
  </si>
  <si>
    <t>0180</t>
  </si>
  <si>
    <t>0133</t>
  </si>
  <si>
    <t>Інша діяльність у сфері державного управління</t>
  </si>
  <si>
    <t>Програма утримання об’єктів і майна комунальної власності Хустської міської територіальної громади на 2025-2027 роки</t>
  </si>
  <si>
    <t>Рішення міської ради від   23.10.2025 №2771</t>
  </si>
  <si>
    <t>Програма реконструкції, ремонту та утримання вулиць і доріг комунальної власності Хустської міської територіальної громади на 2026-2028 роки</t>
  </si>
  <si>
    <t>0217630</t>
  </si>
  <si>
    <t>0470</t>
  </si>
  <si>
    <t>Реалізація програм і заходів в галузі зовнішньоекономічної діяльності</t>
  </si>
  <si>
    <t>Програма фінансового забезпечення розвитку транскордонної співпраці виконавчого комітету Хустської міської ради на 2025-2027 роки</t>
  </si>
  <si>
    <t>Рішення міської ради від 20.12.2024 №2250</t>
  </si>
  <si>
    <t>Програма створення та використання місцевого  матеріального резерву для запобігання виникненню надзвичайних ситуацій і ліквідації їх наслідків   Хустської міської територіальної громади на 2026-2028 роки</t>
  </si>
  <si>
    <t>Програма розвитку системи зв'язку та оповіщення цивільного захисту Хустської міської територіальної громади  на 2026-2028 роки</t>
  </si>
  <si>
    <t>0218110</t>
  </si>
  <si>
    <t>0320</t>
  </si>
  <si>
    <t>Заходи запобігання та ліквідації надзвичайних ситуацій та наслідків стихійного лиха</t>
  </si>
  <si>
    <t>Програма відновлення фонду захисних споруд цивільного захисту на 2024-2027 роки на території Хустської міської територіальної громади</t>
  </si>
  <si>
    <t>Рішення міської ради від 29.11.2024 №2165</t>
  </si>
  <si>
    <t>Програма підтримки соціально-незахищених верств населення Хустської міської територіальної громади на 2026-2028 роки</t>
  </si>
  <si>
    <t>Програма соціальної підтримки ветеранів війни, військовослужбовців та членів їх сімей на 2026-2028 роки</t>
  </si>
  <si>
    <t>1015041</t>
  </si>
  <si>
    <t>Програма охорони навколишнього  природного середовища Хустської міської територіальної громади  на 2026-2028 роки</t>
  </si>
  <si>
    <t>Програма фінансової підтримки комунального некомерційного підприємства "Хустський центр первинної медико-санітарної допомоги" Хустської міської ради Закарпатської області на 2026-2028 роки</t>
  </si>
  <si>
    <t>Програма розвитку, фінансової підтримки та поповнення статутного капіталу комунального підприємства "Реклама-Хуст"  на 2025-2030 роки</t>
  </si>
  <si>
    <t>Рішення міської ради від                30.06.2025 №2539</t>
  </si>
  <si>
    <t>Програма покращення житлових умов мешканців Хустської міської територіальної громади та військовослужбовців Збройних Сил України, членів їх сімей "Власний дім"   на 2026-2030 роки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</si>
  <si>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</si>
  <si>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</si>
  <si>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</si>
  <si>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Рішення міської ради від 20.12.2024 №2236</t>
  </si>
  <si>
    <t>0216091</t>
  </si>
  <si>
    <t>0640</t>
  </si>
  <si>
    <t>Програма розвитку житлово - комунального господарства Хустської міської територіальної громади на 2024 - 2026 роки</t>
  </si>
  <si>
    <t>Рішення міської ради від   28.06.2024 №1945</t>
  </si>
  <si>
    <t>Програма розвитку фізичної культури і спорту у Хустській міській територіальній громаді на 2026-2028 роки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</si>
  <si>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</si>
  <si>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r>
      <t xml:space="preserve">Виконавчий комітет Хустської міської ради </t>
    </r>
    <r>
      <rPr>
        <sz val="13"/>
        <rFont val="Times New Roman"/>
        <family val="1"/>
        <charset val="204"/>
      </rPr>
      <t>(головний розпорядник)</t>
    </r>
  </si>
  <si>
    <r>
      <t xml:space="preserve">Виконавчий комітет Хустської міської ради </t>
    </r>
    <r>
      <rPr>
        <sz val="13"/>
        <rFont val="Times New Roman"/>
        <family val="1"/>
        <charset val="204"/>
      </rPr>
      <t>(відповідальний виконавець)</t>
    </r>
  </si>
  <si>
    <t>0217480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</si>
  <si>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</si>
  <si>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0600000</t>
  </si>
  <si>
    <t>06</t>
  </si>
  <si>
    <t>0610000</t>
  </si>
  <si>
    <r>
      <rPr>
        <b/>
        <sz val="13"/>
        <color indexed="8"/>
        <rFont val="Times New Roman"/>
        <family val="1"/>
        <charset val="204"/>
      </rPr>
      <t xml:space="preserve">Управління освіти, релігій та у справах національностей  виконавчого комітету Хустської міської ради   </t>
    </r>
    <r>
      <rPr>
        <sz val="13"/>
        <color indexed="8"/>
        <rFont val="Times New Roman"/>
        <family val="1"/>
        <charset val="204"/>
      </rPr>
      <t xml:space="preserve">                         (відповідальний виконавець)</t>
    </r>
  </si>
  <si>
    <t>0611142</t>
  </si>
  <si>
    <t>0990</t>
  </si>
  <si>
    <t>Інші програми та заходи у сфері освіти</t>
  </si>
  <si>
    <t>Програма підтримки обдарованої молоді Хустської міської територіальної громади на 2025-2026 роки</t>
  </si>
  <si>
    <t>Рішення міської ради від  05.05.2025 №2457</t>
  </si>
  <si>
    <r>
      <t xml:space="preserve">Управління  соціального захисту населення  виконавчого комітету Хустської міської ради   </t>
    </r>
    <r>
      <rPr>
        <sz val="13"/>
        <rFont val="Times New Roman"/>
        <family val="1"/>
        <charset val="204"/>
      </rPr>
      <t xml:space="preserve">                                    (головний розпорядник)</t>
    </r>
  </si>
  <si>
    <r>
      <t xml:space="preserve">Управління  соціального захисту населення  виконавчого комітету Хустської міської ради                       </t>
    </r>
    <r>
      <rPr>
        <sz val="13"/>
        <rFont val="Times New Roman"/>
        <family val="1"/>
        <charset val="204"/>
      </rPr>
      <t xml:space="preserve"> (відповідальний виконавець)</t>
    </r>
  </si>
  <si>
    <t xml:space="preserve">Програма проведення  заходів для дітей та молоді у Хустській міській територіальній громаді на 2026-2028 роки </t>
  </si>
  <si>
    <t xml:space="preserve">Програма проведення та організації культурно-масових заходів у Хустській міській територіальній громаді на 2026-2028 роки </t>
  </si>
  <si>
    <t xml:space="preserve">Керуюча справами                                                                                                                                                 Марина САРАЙ                                                                                                                                  </t>
  </si>
  <si>
    <r>
      <rPr>
        <b/>
        <sz val="13"/>
        <color indexed="8"/>
        <rFont val="Times New Roman"/>
        <family val="1"/>
        <charset val="204"/>
      </rPr>
      <t xml:space="preserve">Управління освіти, релігій та у справах національностей  виконавчого комітету Хустської міської ради  </t>
    </r>
    <r>
      <rPr>
        <sz val="13"/>
        <color indexed="8"/>
        <rFont val="Times New Roman"/>
        <family val="1"/>
        <charset val="204"/>
      </rPr>
      <t xml:space="preserve">                                         (головний розпорядник)</t>
    </r>
  </si>
  <si>
    <r>
      <t xml:space="preserve">Управління культури, молоді і спорту  Хустської міської ради   </t>
    </r>
    <r>
      <rPr>
        <sz val="13"/>
        <rFont val="Times New Roman"/>
        <family val="1"/>
        <charset val="204"/>
      </rPr>
      <t xml:space="preserve">                                               (головний розпорядник)</t>
    </r>
  </si>
  <si>
    <r>
      <t xml:space="preserve">Управління культури, молоді і спорту  Хустської міської ради                         </t>
    </r>
    <r>
      <rPr>
        <sz val="13"/>
        <rFont val="Times New Roman"/>
        <family val="1"/>
        <charset val="204"/>
      </rPr>
      <t>(відповідальний виконавець)</t>
    </r>
  </si>
  <si>
    <r>
      <rPr>
        <b/>
        <sz val="12"/>
        <rFont val="Times New Roman"/>
        <family val="1"/>
        <charset val="204"/>
      </rPr>
      <t xml:space="preserve">  Додаток №7
</t>
    </r>
    <r>
      <rPr>
        <sz val="12"/>
        <rFont val="Times New Roman"/>
        <family val="1"/>
        <charset val="204"/>
      </rPr>
      <t xml:space="preserve">до рішення  виконавчого комітету  Хустської міської ради 16.12.2025 року  № 699       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</si>
</sst>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7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3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13" fillId="0" borderId="0"/>
    <xf numFmtId="0" fontId="30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2" fillId="0" borderId="0"/>
    <xf numFmtId="0" fontId="2" fillId="4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6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6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6" fillId="41" borderId="0" applyNumberFormat="0" applyBorder="0" applyAlignment="0" applyProtection="0"/>
  </cellStyleXfs>
  <cellXfs count="91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11" fillId="0" borderId="0" xfId="0" applyNumberFormat="1" applyFont="1" applyFill="1" applyAlignment="1" applyProtection="1"/>
    <xf numFmtId="0" fontId="15" fillId="0" borderId="5" xfId="0" applyNumberFormat="1" applyFont="1" applyFill="1" applyBorder="1" applyAlignment="1" applyProtection="1">
      <alignment horizontal="center"/>
    </xf>
    <xf numFmtId="0" fontId="1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Alignment="1" applyProtection="1"/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23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2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24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4" fontId="1" fillId="0" borderId="0" xfId="0" applyNumberFormat="1" applyFont="1" applyFill="1"/>
    <xf numFmtId="14" fontId="25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4" fontId="26" fillId="0" borderId="6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4" fontId="25" fillId="0" borderId="6" xfId="0" applyNumberFormat="1" applyFont="1" applyFill="1" applyBorder="1" applyAlignment="1">
      <alignment horizontal="center" vertical="center" wrapText="1"/>
    </xf>
    <xf numFmtId="165" fontId="25" fillId="0" borderId="6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4" fontId="28" fillId="0" borderId="6" xfId="47" applyNumberFormat="1" applyFont="1" applyFill="1" applyBorder="1" applyAlignment="1">
      <alignment horizontal="center" vertical="center"/>
    </xf>
    <xf numFmtId="165" fontId="25" fillId="0" borderId="6" xfId="0" applyNumberFormat="1" applyFont="1" applyFill="1" applyBorder="1"/>
    <xf numFmtId="49" fontId="26" fillId="0" borderId="6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165" fontId="27" fillId="0" borderId="6" xfId="47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165" fontId="28" fillId="0" borderId="6" xfId="47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justify" vertical="center" wrapText="1"/>
    </xf>
    <xf numFmtId="164" fontId="28" fillId="0" borderId="6" xfId="0" applyNumberFormat="1" applyFont="1" applyFill="1" applyBorder="1" applyAlignment="1">
      <alignment vertical="justify"/>
    </xf>
    <xf numFmtId="4" fontId="29" fillId="0" borderId="6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49" fontId="31" fillId="0" borderId="6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4" fontId="31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Fill="1" applyBorder="1" applyAlignment="1">
      <alignment horizontal="center" vertical="center" wrapText="1"/>
    </xf>
    <xf numFmtId="49" fontId="31" fillId="0" borderId="8" xfId="0" applyNumberFormat="1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horizontal="center" vertical="center" wrapText="1"/>
    </xf>
    <xf numFmtId="14" fontId="31" fillId="0" borderId="6" xfId="0" applyNumberFormat="1" applyFont="1" applyFill="1" applyBorder="1" applyAlignment="1">
      <alignment horizontal="center" vertical="center" wrapText="1"/>
    </xf>
    <xf numFmtId="165" fontId="31" fillId="0" borderId="6" xfId="0" applyNumberFormat="1" applyFont="1" applyFill="1" applyBorder="1" applyAlignment="1">
      <alignment horizontal="center" vertical="center" wrapText="1"/>
    </xf>
    <xf numFmtId="49" fontId="33" fillId="0" borderId="6" xfId="0" applyNumberFormat="1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wrapText="1"/>
    </xf>
    <xf numFmtId="49" fontId="31" fillId="0" borderId="6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4" fontId="31" fillId="0" borderId="6" xfId="47" applyNumberFormat="1" applyFont="1" applyFill="1" applyBorder="1" applyAlignment="1">
      <alignment horizontal="center" vertical="center"/>
    </xf>
    <xf numFmtId="165" fontId="33" fillId="0" borderId="6" xfId="0" applyNumberFormat="1" applyFont="1" applyFill="1" applyBorder="1" applyAlignment="1">
      <alignment horizontal="center" vertical="center" wrapText="1"/>
    </xf>
    <xf numFmtId="165" fontId="31" fillId="0" borderId="6" xfId="0" applyNumberFormat="1" applyFont="1" applyFill="1" applyBorder="1"/>
    <xf numFmtId="4" fontId="31" fillId="0" borderId="0" xfId="0" applyNumberFormat="1" applyFont="1" applyFill="1" applyAlignment="1">
      <alignment horizontal="center" vertical="center"/>
    </xf>
    <xf numFmtId="4" fontId="24" fillId="0" borderId="0" xfId="0" applyNumberFormat="1" applyFont="1" applyFill="1"/>
    <xf numFmtId="49" fontId="31" fillId="0" borderId="9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 wrapText="1"/>
    </xf>
    <xf numFmtId="4" fontId="31" fillId="0" borderId="9" xfId="0" applyNumberFormat="1" applyFont="1" applyFill="1" applyBorder="1" applyAlignment="1">
      <alignment horizontal="center" vertical="center" wrapText="1"/>
    </xf>
    <xf numFmtId="165" fontId="31" fillId="0" borderId="9" xfId="0" applyNumberFormat="1" applyFont="1" applyFill="1" applyBorder="1" applyAlignment="1">
      <alignment horizontal="center" vertical="center" wrapText="1"/>
    </xf>
    <xf numFmtId="165" fontId="31" fillId="0" borderId="9" xfId="0" applyNumberFormat="1" applyFont="1" applyFill="1" applyBorder="1"/>
    <xf numFmtId="4" fontId="31" fillId="0" borderId="6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49" fontId="32" fillId="0" borderId="6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justify" vertical="center" wrapText="1"/>
    </xf>
    <xf numFmtId="164" fontId="28" fillId="0" borderId="0" xfId="0" applyNumberFormat="1" applyFont="1" applyFill="1" applyBorder="1" applyAlignment="1">
      <alignment vertical="justify"/>
    </xf>
    <xf numFmtId="4" fontId="29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23" borderId="10" xfId="0" applyNumberFormat="1" applyFont="1" applyFill="1" applyBorder="1" applyAlignment="1" applyProtection="1">
      <alignment horizontal="center" vertical="center" wrapText="1"/>
    </xf>
    <xf numFmtId="0" fontId="1" fillId="23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top"/>
    </xf>
  </cellXfs>
  <cellStyles count="75">
    <cellStyle name="20% - Акцент1" xfId="1"/>
    <cellStyle name="20% — акцент1" xfId="57" builtinId="30" hidden="1"/>
    <cellStyle name="20% - Акцент2" xfId="2"/>
    <cellStyle name="20% — акцент2" xfId="60" builtinId="34" hidden="1"/>
    <cellStyle name="20% - Акцент3" xfId="3"/>
    <cellStyle name="20% — акцент3" xfId="63" builtinId="38" hidden="1"/>
    <cellStyle name="20% - Акцент4" xfId="4"/>
    <cellStyle name="20% — акцент4" xfId="66" builtinId="42" hidden="1"/>
    <cellStyle name="20% - Акцент5" xfId="5"/>
    <cellStyle name="20% — акцент5" xfId="69" builtinId="46" hidden="1"/>
    <cellStyle name="20% - Акцент6" xfId="6"/>
    <cellStyle name="20% — акцент6" xfId="72" builtinId="50" hidden="1"/>
    <cellStyle name="40% - Акцент1" xfId="7"/>
    <cellStyle name="40% — акцент1" xfId="58" builtinId="31" hidden="1"/>
    <cellStyle name="40% - Акцент2" xfId="8"/>
    <cellStyle name="40% — акцент2" xfId="61" builtinId="35" hidden="1"/>
    <cellStyle name="40% - Акцент3" xfId="9"/>
    <cellStyle name="40% — акцент3" xfId="64" builtinId="39" hidden="1"/>
    <cellStyle name="40% - Акцент4" xfId="10"/>
    <cellStyle name="40% — акцент4" xfId="67" builtinId="43" hidden="1"/>
    <cellStyle name="40% - Акцент5" xfId="11"/>
    <cellStyle name="40% — акцент5" xfId="70" builtinId="47" hidden="1"/>
    <cellStyle name="40% - Акцент6" xfId="12"/>
    <cellStyle name="40% — акцент6" xfId="73" builtinId="51" hidden="1"/>
    <cellStyle name="60% - Акцент1" xfId="13"/>
    <cellStyle name="60% — акцент1" xfId="59" builtinId="32" hidden="1"/>
    <cellStyle name="60% - Акцент2" xfId="14"/>
    <cellStyle name="60% — акцент2" xfId="62" builtinId="36" hidden="1"/>
    <cellStyle name="60% - Акцент3" xfId="15"/>
    <cellStyle name="60% — акцент3" xfId="65" builtinId="40" hidden="1"/>
    <cellStyle name="60% - Акцент4" xfId="16"/>
    <cellStyle name="60% — акцент4" xfId="68" builtinId="44" hidden="1"/>
    <cellStyle name="60% - Акцент5" xfId="17"/>
    <cellStyle name="60% — акцент5" xfId="71" builtinId="48" hidden="1"/>
    <cellStyle name="60% - Акцент6" xfId="18"/>
    <cellStyle name="60% — акцент6" xfId="74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Итог" xfId="48"/>
    <cellStyle name="Нейтральный" xfId="49"/>
    <cellStyle name="Обычный" xfId="0" builtinId="0"/>
    <cellStyle name="Обычный 2" xfId="50"/>
    <cellStyle name="Обычный 3" xfId="51"/>
    <cellStyle name="Плохой" xfId="52"/>
    <cellStyle name="Пояснение" xfId="53"/>
    <cellStyle name="Примечание" xfId="54"/>
    <cellStyle name="Стиль 1" xfId="55"/>
    <cellStyle name="Хороший" xfId="5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BreakPreview" topLeftCell="F1" zoomScaleNormal="100" zoomScaleSheetLayoutView="100" workbookViewId="0">
      <selection activeCell="G1" sqref="G1:K1"/>
    </sheetView>
  </sheetViews>
  <sheetFormatPr defaultColWidth="9.1640625" defaultRowHeight="12.75" x14ac:dyDescent="0.2"/>
  <cols>
    <col min="1" max="1" width="12" style="1" hidden="1" customWidth="1"/>
    <col min="2" max="3" width="13.6640625" style="3" customWidth="1"/>
    <col min="4" max="4" width="16.6640625" style="3" customWidth="1"/>
    <col min="5" max="5" width="61.6640625" style="1" customWidth="1"/>
    <col min="6" max="6" width="76.1640625" style="1" customWidth="1"/>
    <col min="7" max="7" width="23" style="1" customWidth="1"/>
    <col min="8" max="8" width="23.5" style="1" customWidth="1"/>
    <col min="9" max="9" width="22.33203125" style="1" customWidth="1"/>
    <col min="10" max="10" width="20.6640625" style="1" customWidth="1"/>
    <col min="11" max="11" width="18.83203125" style="2" customWidth="1"/>
    <col min="12" max="12" width="30" style="2" customWidth="1"/>
    <col min="13" max="13" width="25.6640625" style="2" customWidth="1"/>
    <col min="14" max="16384" width="9.1640625" style="2"/>
  </cols>
  <sheetData>
    <row r="1" spans="2:13" ht="42.75" customHeight="1" x14ac:dyDescent="0.2">
      <c r="G1" s="81" t="s">
        <v>153</v>
      </c>
      <c r="H1" s="81"/>
      <c r="I1" s="81"/>
      <c r="J1" s="81"/>
      <c r="K1" s="81"/>
    </row>
    <row r="2" spans="2:13" ht="27.75" customHeight="1" x14ac:dyDescent="0.2">
      <c r="B2" s="82" t="s">
        <v>86</v>
      </c>
      <c r="C2" s="82"/>
      <c r="D2" s="82"/>
      <c r="E2" s="82"/>
      <c r="F2" s="82"/>
      <c r="G2" s="82"/>
      <c r="H2" s="82"/>
      <c r="I2" s="82"/>
      <c r="J2" s="82"/>
      <c r="K2" s="82"/>
    </row>
    <row r="3" spans="2:13" ht="24.75" customHeight="1" x14ac:dyDescent="0.2">
      <c r="B3" s="9"/>
      <c r="C3" s="76" t="s">
        <v>71</v>
      </c>
      <c r="D3" s="76"/>
      <c r="E3" s="10"/>
      <c r="F3" s="10"/>
      <c r="G3" s="10"/>
      <c r="H3" s="10"/>
      <c r="I3" s="10"/>
      <c r="J3" s="10"/>
    </row>
    <row r="4" spans="2:13" ht="18" customHeight="1" x14ac:dyDescent="0.2">
      <c r="B4" s="9"/>
      <c r="C4" s="83" t="s">
        <v>54</v>
      </c>
      <c r="D4" s="83"/>
      <c r="E4" s="10"/>
      <c r="F4" s="10"/>
      <c r="G4" s="10"/>
      <c r="H4" s="10"/>
      <c r="I4" s="10"/>
      <c r="J4" s="10"/>
    </row>
    <row r="5" spans="2:13" ht="18.75" x14ac:dyDescent="0.3">
      <c r="B5" s="4"/>
      <c r="C5" s="5"/>
      <c r="D5" s="5"/>
      <c r="E5" s="6"/>
      <c r="F5" s="7"/>
      <c r="G5" s="7"/>
      <c r="H5" s="7"/>
      <c r="I5" s="7"/>
      <c r="J5" s="90" t="s">
        <v>53</v>
      </c>
      <c r="K5" s="90"/>
    </row>
    <row r="6" spans="2:13" ht="34.5" customHeight="1" x14ac:dyDescent="0.2">
      <c r="B6" s="77" t="s">
        <v>45</v>
      </c>
      <c r="C6" s="86" t="s">
        <v>46</v>
      </c>
      <c r="D6" s="77" t="s">
        <v>47</v>
      </c>
      <c r="E6" s="77" t="s">
        <v>48</v>
      </c>
      <c r="F6" s="88" t="s">
        <v>3</v>
      </c>
      <c r="G6" s="79" t="s">
        <v>49</v>
      </c>
      <c r="H6" s="88" t="s">
        <v>50</v>
      </c>
      <c r="I6" s="77" t="s">
        <v>0</v>
      </c>
      <c r="J6" s="84" t="s">
        <v>1</v>
      </c>
      <c r="K6" s="84"/>
    </row>
    <row r="7" spans="2:13" ht="60.75" customHeight="1" x14ac:dyDescent="0.2">
      <c r="B7" s="78"/>
      <c r="C7" s="87"/>
      <c r="D7" s="78"/>
      <c r="E7" s="78"/>
      <c r="F7" s="89"/>
      <c r="G7" s="80"/>
      <c r="H7" s="89"/>
      <c r="I7" s="78"/>
      <c r="J7" s="13" t="s">
        <v>50</v>
      </c>
      <c r="K7" s="13" t="s">
        <v>51</v>
      </c>
    </row>
    <row r="8" spans="2:13" ht="30.75" customHeight="1" x14ac:dyDescent="0.2">
      <c r="B8" s="11">
        <v>1</v>
      </c>
      <c r="C8" s="12">
        <f t="shared" ref="C8:K8" si="0">B8+1</f>
        <v>2</v>
      </c>
      <c r="D8" s="12">
        <f t="shared" si="0"/>
        <v>3</v>
      </c>
      <c r="E8" s="12">
        <f t="shared" si="0"/>
        <v>4</v>
      </c>
      <c r="F8" s="12">
        <f t="shared" si="0"/>
        <v>5</v>
      </c>
      <c r="G8" s="12">
        <f t="shared" si="0"/>
        <v>6</v>
      </c>
      <c r="H8" s="12">
        <f t="shared" si="0"/>
        <v>7</v>
      </c>
      <c r="I8" s="12">
        <f t="shared" si="0"/>
        <v>8</v>
      </c>
      <c r="J8" s="12">
        <f t="shared" si="0"/>
        <v>9</v>
      </c>
      <c r="K8" s="12">
        <f t="shared" si="0"/>
        <v>10</v>
      </c>
    </row>
    <row r="9" spans="2:13" ht="45.75" customHeight="1" x14ac:dyDescent="0.2">
      <c r="B9" s="20" t="s">
        <v>4</v>
      </c>
      <c r="C9" s="20" t="s">
        <v>5</v>
      </c>
      <c r="D9" s="20"/>
      <c r="E9" s="21" t="s">
        <v>132</v>
      </c>
      <c r="F9" s="21"/>
      <c r="G9" s="21"/>
      <c r="H9" s="22">
        <f>H10</f>
        <v>127513200</v>
      </c>
      <c r="I9" s="22">
        <f>I10</f>
        <v>107443200</v>
      </c>
      <c r="J9" s="22">
        <f>J10</f>
        <v>20070000</v>
      </c>
      <c r="K9" s="22">
        <f>K10</f>
        <v>19000000</v>
      </c>
    </row>
    <row r="10" spans="2:13" ht="40.5" customHeight="1" x14ac:dyDescent="0.2">
      <c r="B10" s="20" t="s">
        <v>6</v>
      </c>
      <c r="C10" s="20" t="s">
        <v>5</v>
      </c>
      <c r="D10" s="20"/>
      <c r="E10" s="21" t="s">
        <v>133</v>
      </c>
      <c r="F10" s="21"/>
      <c r="G10" s="21"/>
      <c r="H10" s="22">
        <f>H11+H12+H13+H14+H15+H16+H19+H20+H21+H24+H25+H26+H29+H30+H31+H32+H33+H34</f>
        <v>127513200</v>
      </c>
      <c r="I10" s="22">
        <f>I11+I12+I13+I14+I15+I16+I19+I20+I21+I24+I25+I26+I29+I30+I31+I32+I33+I34</f>
        <v>107443200</v>
      </c>
      <c r="J10" s="22">
        <f>J11+J12+J13+J14+J15+J16+J19+J20+J21+J24+J25+J26+J29+J30+J31+J32+J33+J34</f>
        <v>20070000</v>
      </c>
      <c r="K10" s="22">
        <f>K11+K12+K13+K14+K15+K16+K19+K20+K21+K24+K25+K26+K29+K30+K31+K32+K33+K34</f>
        <v>19000000</v>
      </c>
      <c r="L10" s="18"/>
    </row>
    <row r="11" spans="2:13" ht="67.5" customHeight="1" x14ac:dyDescent="0.3">
      <c r="B11" s="42" t="s">
        <v>95</v>
      </c>
      <c r="C11" s="42" t="s">
        <v>96</v>
      </c>
      <c r="D11" s="42" t="s">
        <v>97</v>
      </c>
      <c r="E11" s="43" t="s">
        <v>98</v>
      </c>
      <c r="F11" s="43" t="s">
        <v>99</v>
      </c>
      <c r="G11" s="43" t="s">
        <v>100</v>
      </c>
      <c r="H11" s="44">
        <f>I11+J11</f>
        <v>898400</v>
      </c>
      <c r="I11" s="44">
        <v>898400</v>
      </c>
      <c r="J11" s="45"/>
      <c r="K11" s="45"/>
      <c r="L11" s="59"/>
    </row>
    <row r="12" spans="2:13" ht="72.75" customHeight="1" x14ac:dyDescent="0.2">
      <c r="B12" s="42" t="s">
        <v>57</v>
      </c>
      <c r="C12" s="42" t="s">
        <v>58</v>
      </c>
      <c r="D12" s="42" t="s">
        <v>59</v>
      </c>
      <c r="E12" s="43" t="s">
        <v>60</v>
      </c>
      <c r="F12" s="43" t="s">
        <v>72</v>
      </c>
      <c r="G12" s="43" t="s">
        <v>90</v>
      </c>
      <c r="H12" s="44">
        <f>I12+J12</f>
        <v>29401800</v>
      </c>
      <c r="I12" s="44">
        <v>29401800</v>
      </c>
      <c r="J12" s="44"/>
      <c r="K12" s="44"/>
      <c r="L12" s="16"/>
      <c r="M12" s="17"/>
    </row>
    <row r="13" spans="2:13" ht="85.5" customHeight="1" x14ac:dyDescent="0.2">
      <c r="B13" s="42" t="s">
        <v>67</v>
      </c>
      <c r="C13" s="42" t="s">
        <v>68</v>
      </c>
      <c r="D13" s="46" t="s">
        <v>69</v>
      </c>
      <c r="E13" s="43" t="s">
        <v>70</v>
      </c>
      <c r="F13" s="43" t="s">
        <v>118</v>
      </c>
      <c r="G13" s="48" t="s">
        <v>92</v>
      </c>
      <c r="H13" s="44">
        <f>I13+J13</f>
        <v>4411000</v>
      </c>
      <c r="I13" s="44">
        <v>4411000</v>
      </c>
      <c r="J13" s="44"/>
      <c r="K13" s="44"/>
      <c r="L13" s="41"/>
      <c r="M13" s="17"/>
    </row>
    <row r="14" spans="2:13" ht="78" customHeight="1" x14ac:dyDescent="0.2">
      <c r="B14" s="42" t="s">
        <v>61</v>
      </c>
      <c r="C14" s="42" t="s">
        <v>62</v>
      </c>
      <c r="D14" s="42" t="s">
        <v>63</v>
      </c>
      <c r="E14" s="43" t="s">
        <v>64</v>
      </c>
      <c r="F14" s="47" t="s">
        <v>88</v>
      </c>
      <c r="G14" s="48" t="s">
        <v>89</v>
      </c>
      <c r="H14" s="44">
        <f>I14+J14</f>
        <v>100000</v>
      </c>
      <c r="I14" s="44">
        <v>100000</v>
      </c>
      <c r="J14" s="49"/>
      <c r="K14" s="49"/>
      <c r="L14" s="14"/>
    </row>
    <row r="15" spans="2:13" ht="111.75" customHeight="1" x14ac:dyDescent="0.2">
      <c r="B15" s="42" t="s">
        <v>61</v>
      </c>
      <c r="C15" s="42" t="s">
        <v>62</v>
      </c>
      <c r="D15" s="42" t="s">
        <v>63</v>
      </c>
      <c r="E15" s="43" t="s">
        <v>64</v>
      </c>
      <c r="F15" s="47" t="s">
        <v>93</v>
      </c>
      <c r="G15" s="48" t="s">
        <v>94</v>
      </c>
      <c r="H15" s="44">
        <f>I15+J15</f>
        <v>2233600</v>
      </c>
      <c r="I15" s="58">
        <v>2233600</v>
      </c>
      <c r="J15" s="49"/>
      <c r="K15" s="49"/>
      <c r="L15" s="14"/>
      <c r="M15" s="18"/>
    </row>
    <row r="16" spans="2:13" ht="73.5" customHeight="1" x14ac:dyDescent="0.25">
      <c r="B16" s="50"/>
      <c r="C16" s="51"/>
      <c r="D16" s="50"/>
      <c r="E16" s="52"/>
      <c r="F16" s="43" t="s">
        <v>78</v>
      </c>
      <c r="G16" s="43" t="s">
        <v>79</v>
      </c>
      <c r="H16" s="44">
        <f>SUM(H17:H18)</f>
        <v>13443100</v>
      </c>
      <c r="I16" s="44">
        <f>SUM(I17:I18)</f>
        <v>13443100</v>
      </c>
      <c r="J16" s="44">
        <f>SUM(J17:J18)</f>
        <v>0</v>
      </c>
      <c r="K16" s="44">
        <f>SUM(K17:K18)</f>
        <v>0</v>
      </c>
      <c r="L16" s="14"/>
    </row>
    <row r="17" spans="2:12" ht="37.5" customHeight="1" x14ac:dyDescent="0.25">
      <c r="B17" s="42" t="s">
        <v>11</v>
      </c>
      <c r="C17" s="54">
        <v>6013</v>
      </c>
      <c r="D17" s="42" t="s">
        <v>12</v>
      </c>
      <c r="E17" s="43" t="s">
        <v>15</v>
      </c>
      <c r="F17" s="42" t="s">
        <v>44</v>
      </c>
      <c r="G17" s="43"/>
      <c r="H17" s="44">
        <f t="shared" ref="H17:H34" si="1">I17+J17</f>
        <v>9900000</v>
      </c>
      <c r="I17" s="55">
        <v>9900000</v>
      </c>
      <c r="J17" s="56"/>
      <c r="K17" s="57"/>
      <c r="L17" s="14"/>
    </row>
    <row r="18" spans="2:12" ht="75" customHeight="1" x14ac:dyDescent="0.25">
      <c r="B18" s="42" t="s">
        <v>14</v>
      </c>
      <c r="C18" s="54">
        <v>6020</v>
      </c>
      <c r="D18" s="42" t="s">
        <v>12</v>
      </c>
      <c r="E18" s="43" t="s">
        <v>16</v>
      </c>
      <c r="F18" s="42" t="s">
        <v>44</v>
      </c>
      <c r="G18" s="43"/>
      <c r="H18" s="44">
        <f t="shared" si="1"/>
        <v>3543100</v>
      </c>
      <c r="I18" s="66">
        <v>3543100</v>
      </c>
      <c r="J18" s="49"/>
      <c r="K18" s="57"/>
      <c r="L18" s="14"/>
    </row>
    <row r="19" spans="2:12" ht="75" customHeight="1" x14ac:dyDescent="0.25">
      <c r="B19" s="60" t="s">
        <v>14</v>
      </c>
      <c r="C19" s="61">
        <v>6020</v>
      </c>
      <c r="D19" s="60" t="s">
        <v>12</v>
      </c>
      <c r="E19" s="62" t="s">
        <v>16</v>
      </c>
      <c r="F19" s="60" t="s">
        <v>119</v>
      </c>
      <c r="G19" s="62" t="s">
        <v>120</v>
      </c>
      <c r="H19" s="63">
        <f t="shared" si="1"/>
        <v>29500000</v>
      </c>
      <c r="I19" s="58">
        <v>29500000</v>
      </c>
      <c r="J19" s="64"/>
      <c r="K19" s="65"/>
      <c r="L19" s="14"/>
    </row>
    <row r="20" spans="2:12" ht="75" customHeight="1" x14ac:dyDescent="0.25">
      <c r="B20" s="42" t="s">
        <v>13</v>
      </c>
      <c r="C20" s="54">
        <v>6030</v>
      </c>
      <c r="D20" s="42" t="s">
        <v>12</v>
      </c>
      <c r="E20" s="43" t="s">
        <v>17</v>
      </c>
      <c r="F20" s="43" t="s">
        <v>84</v>
      </c>
      <c r="G20" s="43" t="s">
        <v>125</v>
      </c>
      <c r="H20" s="44">
        <f t="shared" si="1"/>
        <v>99000</v>
      </c>
      <c r="I20" s="44">
        <v>99000</v>
      </c>
      <c r="J20" s="49"/>
      <c r="K20" s="57"/>
      <c r="L20" s="14"/>
    </row>
    <row r="21" spans="2:12" ht="70.5" customHeight="1" x14ac:dyDescent="0.2">
      <c r="B21" s="42"/>
      <c r="C21" s="54"/>
      <c r="D21" s="42"/>
      <c r="E21" s="43"/>
      <c r="F21" s="43" t="s">
        <v>91</v>
      </c>
      <c r="G21" s="48" t="s">
        <v>92</v>
      </c>
      <c r="H21" s="44">
        <f>SUM(H22:H23)</f>
        <v>25116800</v>
      </c>
      <c r="I21" s="44">
        <f>SUM(I22:I23)</f>
        <v>25116800</v>
      </c>
      <c r="J21" s="44">
        <f>SUM(J22:J23)</f>
        <v>0</v>
      </c>
      <c r="K21" s="44">
        <f>SUM(K22:K23)</f>
        <v>0</v>
      </c>
      <c r="L21" s="14"/>
    </row>
    <row r="22" spans="2:12" ht="37.5" customHeight="1" x14ac:dyDescent="0.2">
      <c r="B22" s="42" t="s">
        <v>13</v>
      </c>
      <c r="C22" s="54">
        <v>6030</v>
      </c>
      <c r="D22" s="42" t="s">
        <v>12</v>
      </c>
      <c r="E22" s="43" t="s">
        <v>17</v>
      </c>
      <c r="F22" s="42" t="s">
        <v>44</v>
      </c>
      <c r="G22" s="48"/>
      <c r="H22" s="44">
        <f t="shared" si="1"/>
        <v>17116800</v>
      </c>
      <c r="I22" s="44">
        <v>17116800</v>
      </c>
      <c r="J22" s="49"/>
      <c r="K22" s="49"/>
      <c r="L22" s="14"/>
    </row>
    <row r="23" spans="2:12" ht="54.75" customHeight="1" x14ac:dyDescent="0.2">
      <c r="B23" s="42" t="s">
        <v>19</v>
      </c>
      <c r="C23" s="54">
        <v>7461</v>
      </c>
      <c r="D23" s="42" t="s">
        <v>20</v>
      </c>
      <c r="E23" s="43" t="s">
        <v>18</v>
      </c>
      <c r="F23" s="42" t="s">
        <v>44</v>
      </c>
      <c r="G23" s="48"/>
      <c r="H23" s="44">
        <f t="shared" si="1"/>
        <v>8000000</v>
      </c>
      <c r="I23" s="44">
        <v>8000000</v>
      </c>
      <c r="J23" s="49"/>
      <c r="K23" s="49"/>
      <c r="L23" s="14"/>
    </row>
    <row r="24" spans="2:12" ht="84.75" customHeight="1" x14ac:dyDescent="0.2">
      <c r="B24" s="42" t="s">
        <v>126</v>
      </c>
      <c r="C24" s="54">
        <v>6091</v>
      </c>
      <c r="D24" s="42" t="s">
        <v>127</v>
      </c>
      <c r="E24" s="43" t="s">
        <v>131</v>
      </c>
      <c r="F24" s="42" t="s">
        <v>128</v>
      </c>
      <c r="G24" s="48" t="s">
        <v>129</v>
      </c>
      <c r="H24" s="44">
        <f t="shared" si="1"/>
        <v>14000000</v>
      </c>
      <c r="I24" s="44"/>
      <c r="J24" s="49">
        <v>14000000</v>
      </c>
      <c r="K24" s="49">
        <v>14000000</v>
      </c>
      <c r="L24" s="14"/>
    </row>
    <row r="25" spans="2:12" ht="63.75" customHeight="1" x14ac:dyDescent="0.2">
      <c r="B25" s="42" t="s">
        <v>73</v>
      </c>
      <c r="C25" s="42" t="s">
        <v>74</v>
      </c>
      <c r="D25" s="42" t="s">
        <v>75</v>
      </c>
      <c r="E25" s="53" t="s">
        <v>76</v>
      </c>
      <c r="F25" s="43" t="s">
        <v>77</v>
      </c>
      <c r="G25" s="48" t="s">
        <v>80</v>
      </c>
      <c r="H25" s="44">
        <f t="shared" si="1"/>
        <v>348000</v>
      </c>
      <c r="I25" s="44">
        <v>348000</v>
      </c>
      <c r="J25" s="49"/>
      <c r="K25" s="49"/>
      <c r="L25" s="14"/>
    </row>
    <row r="26" spans="2:12" ht="66.75" customHeight="1" x14ac:dyDescent="0.2">
      <c r="B26" s="42"/>
      <c r="C26" s="54"/>
      <c r="D26" s="42"/>
      <c r="E26" s="43"/>
      <c r="F26" s="43" t="s">
        <v>101</v>
      </c>
      <c r="G26" s="48" t="s">
        <v>92</v>
      </c>
      <c r="H26" s="44">
        <f>SUM(H27:H28)</f>
        <v>5099000</v>
      </c>
      <c r="I26" s="44">
        <f>SUM(I27:I28)</f>
        <v>99000</v>
      </c>
      <c r="J26" s="44">
        <f>SUM(J27:J28)</f>
        <v>5000000</v>
      </c>
      <c r="K26" s="44">
        <f>SUM(K27:K28)</f>
        <v>5000000</v>
      </c>
      <c r="L26" s="14"/>
    </row>
    <row r="27" spans="2:12" ht="66.75" customHeight="1" x14ac:dyDescent="0.2">
      <c r="B27" s="42" t="s">
        <v>19</v>
      </c>
      <c r="C27" s="54">
        <v>7461</v>
      </c>
      <c r="D27" s="42" t="s">
        <v>20</v>
      </c>
      <c r="E27" s="43" t="s">
        <v>18</v>
      </c>
      <c r="F27" s="42" t="s">
        <v>44</v>
      </c>
      <c r="G27" s="48"/>
      <c r="H27" s="44">
        <f>I27+J27</f>
        <v>99000</v>
      </c>
      <c r="I27" s="55">
        <v>99000</v>
      </c>
      <c r="J27" s="44"/>
      <c r="K27" s="44"/>
      <c r="L27" s="14"/>
    </row>
    <row r="28" spans="2:12" ht="75.75" customHeight="1" x14ac:dyDescent="0.2">
      <c r="B28" s="42" t="s">
        <v>134</v>
      </c>
      <c r="C28" s="54">
        <v>7480</v>
      </c>
      <c r="D28" s="42" t="s">
        <v>20</v>
      </c>
      <c r="E28" s="34" t="s">
        <v>135</v>
      </c>
      <c r="F28" s="42" t="s">
        <v>44</v>
      </c>
      <c r="G28" s="48"/>
      <c r="H28" s="44">
        <f>I28+J28</f>
        <v>5000000</v>
      </c>
      <c r="I28" s="55"/>
      <c r="J28" s="44">
        <v>5000000</v>
      </c>
      <c r="K28" s="44">
        <v>5000000</v>
      </c>
      <c r="L28" s="14"/>
    </row>
    <row r="29" spans="2:12" ht="57" customHeight="1" x14ac:dyDescent="0.2">
      <c r="B29" s="42" t="s">
        <v>102</v>
      </c>
      <c r="C29" s="54">
        <v>7630</v>
      </c>
      <c r="D29" s="42" t="s">
        <v>103</v>
      </c>
      <c r="E29" s="43" t="s">
        <v>104</v>
      </c>
      <c r="F29" s="43" t="s">
        <v>105</v>
      </c>
      <c r="G29" s="48" t="s">
        <v>106</v>
      </c>
      <c r="H29" s="44">
        <f t="shared" si="1"/>
        <v>200000</v>
      </c>
      <c r="I29" s="55">
        <v>200000</v>
      </c>
      <c r="J29" s="44"/>
      <c r="K29" s="44"/>
      <c r="L29" s="14"/>
    </row>
    <row r="30" spans="2:12" ht="80.25" customHeight="1" x14ac:dyDescent="0.2">
      <c r="B30" s="42" t="s">
        <v>109</v>
      </c>
      <c r="C30" s="54">
        <v>8110</v>
      </c>
      <c r="D30" s="42" t="s">
        <v>110</v>
      </c>
      <c r="E30" s="43" t="s">
        <v>111</v>
      </c>
      <c r="F30" s="43" t="s">
        <v>107</v>
      </c>
      <c r="G30" s="48" t="s">
        <v>92</v>
      </c>
      <c r="H30" s="44">
        <f t="shared" si="1"/>
        <v>250000</v>
      </c>
      <c r="I30" s="55">
        <v>250000</v>
      </c>
      <c r="J30" s="44"/>
      <c r="K30" s="44"/>
      <c r="L30" s="14"/>
    </row>
    <row r="31" spans="2:12" ht="65.25" customHeight="1" x14ac:dyDescent="0.2">
      <c r="B31" s="42" t="s">
        <v>109</v>
      </c>
      <c r="C31" s="54">
        <v>8110</v>
      </c>
      <c r="D31" s="42" t="s">
        <v>110</v>
      </c>
      <c r="E31" s="43" t="s">
        <v>111</v>
      </c>
      <c r="F31" s="43" t="s">
        <v>108</v>
      </c>
      <c r="G31" s="48" t="s">
        <v>92</v>
      </c>
      <c r="H31" s="44">
        <f t="shared" si="1"/>
        <v>42500</v>
      </c>
      <c r="I31" s="55">
        <v>42500</v>
      </c>
      <c r="J31" s="44"/>
      <c r="K31" s="44"/>
      <c r="L31" s="14"/>
    </row>
    <row r="32" spans="2:12" ht="74.25" customHeight="1" x14ac:dyDescent="0.2">
      <c r="B32" s="42" t="s">
        <v>109</v>
      </c>
      <c r="C32" s="54">
        <v>8110</v>
      </c>
      <c r="D32" s="42" t="s">
        <v>110</v>
      </c>
      <c r="E32" s="43" t="s">
        <v>111</v>
      </c>
      <c r="F32" s="43" t="s">
        <v>112</v>
      </c>
      <c r="G32" s="48" t="s">
        <v>113</v>
      </c>
      <c r="H32" s="44">
        <f t="shared" si="1"/>
        <v>1000000</v>
      </c>
      <c r="I32" s="55">
        <v>1000000</v>
      </c>
      <c r="J32" s="44"/>
      <c r="K32" s="44"/>
      <c r="L32" s="14"/>
    </row>
    <row r="33" spans="2:12" ht="60.75" customHeight="1" x14ac:dyDescent="0.2">
      <c r="B33" s="42" t="s">
        <v>21</v>
      </c>
      <c r="C33" s="54">
        <v>8340</v>
      </c>
      <c r="D33" s="42" t="s">
        <v>22</v>
      </c>
      <c r="E33" s="43" t="s">
        <v>23</v>
      </c>
      <c r="F33" s="43" t="s">
        <v>117</v>
      </c>
      <c r="G33" s="48" t="s">
        <v>85</v>
      </c>
      <c r="H33" s="44">
        <f t="shared" si="1"/>
        <v>720000</v>
      </c>
      <c r="I33" s="44"/>
      <c r="J33" s="44">
        <v>720000</v>
      </c>
      <c r="K33" s="44"/>
      <c r="L33" s="14"/>
    </row>
    <row r="34" spans="2:12" ht="81" customHeight="1" x14ac:dyDescent="0.2">
      <c r="B34" s="42" t="s">
        <v>65</v>
      </c>
      <c r="C34" s="43">
        <v>8831</v>
      </c>
      <c r="D34" s="42" t="s">
        <v>29</v>
      </c>
      <c r="E34" s="43" t="s">
        <v>66</v>
      </c>
      <c r="F34" s="43" t="s">
        <v>121</v>
      </c>
      <c r="G34" s="48" t="s">
        <v>92</v>
      </c>
      <c r="H34" s="44">
        <f t="shared" si="1"/>
        <v>650000</v>
      </c>
      <c r="I34" s="44">
        <v>300000</v>
      </c>
      <c r="J34" s="44">
        <v>350000</v>
      </c>
      <c r="K34" s="49"/>
      <c r="L34" s="14"/>
    </row>
    <row r="35" spans="2:12" ht="81.75" customHeight="1" x14ac:dyDescent="0.2">
      <c r="B35" s="68" t="s">
        <v>136</v>
      </c>
      <c r="C35" s="68" t="s">
        <v>137</v>
      </c>
      <c r="D35" s="42"/>
      <c r="E35" s="69" t="s">
        <v>150</v>
      </c>
      <c r="F35" s="70"/>
      <c r="G35" s="48"/>
      <c r="H35" s="45">
        <f t="shared" ref="H35:K36" si="2">H36</f>
        <v>604000</v>
      </c>
      <c r="I35" s="45">
        <f t="shared" si="2"/>
        <v>604000</v>
      </c>
      <c r="J35" s="45">
        <f t="shared" si="2"/>
        <v>0</v>
      </c>
      <c r="K35" s="45">
        <f t="shared" si="2"/>
        <v>0</v>
      </c>
      <c r="L35" s="14"/>
    </row>
    <row r="36" spans="2:12" ht="76.5" customHeight="1" x14ac:dyDescent="0.2">
      <c r="B36" s="68" t="s">
        <v>138</v>
      </c>
      <c r="C36" s="68" t="s">
        <v>137</v>
      </c>
      <c r="D36" s="42"/>
      <c r="E36" s="70" t="s">
        <v>139</v>
      </c>
      <c r="F36" s="70"/>
      <c r="G36" s="48"/>
      <c r="H36" s="45">
        <f t="shared" si="2"/>
        <v>604000</v>
      </c>
      <c r="I36" s="45">
        <f t="shared" si="2"/>
        <v>604000</v>
      </c>
      <c r="J36" s="45">
        <f t="shared" si="2"/>
        <v>0</v>
      </c>
      <c r="K36" s="45">
        <f t="shared" si="2"/>
        <v>0</v>
      </c>
      <c r="L36" s="14"/>
    </row>
    <row r="37" spans="2:12" ht="64.5" customHeight="1" x14ac:dyDescent="0.2">
      <c r="B37" s="42" t="s">
        <v>140</v>
      </c>
      <c r="C37" s="43">
        <v>1142</v>
      </c>
      <c r="D37" s="42" t="s">
        <v>141</v>
      </c>
      <c r="E37" s="43" t="s">
        <v>142</v>
      </c>
      <c r="F37" s="43" t="s">
        <v>143</v>
      </c>
      <c r="G37" s="48" t="s">
        <v>144</v>
      </c>
      <c r="H37" s="44">
        <f>I37+J37</f>
        <v>604000</v>
      </c>
      <c r="I37" s="44">
        <v>604000</v>
      </c>
      <c r="J37" s="44"/>
      <c r="K37" s="49"/>
      <c r="L37" s="14"/>
    </row>
    <row r="38" spans="2:12" ht="57.75" customHeight="1" x14ac:dyDescent="0.2">
      <c r="B38" s="31" t="s">
        <v>7</v>
      </c>
      <c r="C38" s="20" t="s">
        <v>8</v>
      </c>
      <c r="D38" s="23"/>
      <c r="E38" s="21" t="s">
        <v>145</v>
      </c>
      <c r="F38" s="21"/>
      <c r="G38" s="21"/>
      <c r="H38" s="22">
        <f>H39</f>
        <v>14450000</v>
      </c>
      <c r="I38" s="22">
        <f>I39</f>
        <v>14450000</v>
      </c>
      <c r="J38" s="22">
        <f>J39</f>
        <v>0</v>
      </c>
      <c r="K38" s="22">
        <f>K39</f>
        <v>0</v>
      </c>
      <c r="L38" s="14"/>
    </row>
    <row r="39" spans="2:12" ht="71.25" customHeight="1" x14ac:dyDescent="0.2">
      <c r="B39" s="31" t="s">
        <v>9</v>
      </c>
      <c r="C39" s="20" t="s">
        <v>8</v>
      </c>
      <c r="D39" s="20"/>
      <c r="E39" s="21" t="s">
        <v>146</v>
      </c>
      <c r="F39" s="21"/>
      <c r="G39" s="32"/>
      <c r="H39" s="22">
        <f>H40+H46</f>
        <v>14450000</v>
      </c>
      <c r="I39" s="22">
        <f>I40+I46</f>
        <v>14450000</v>
      </c>
      <c r="J39" s="22">
        <f>J40+J46</f>
        <v>0</v>
      </c>
      <c r="K39" s="22">
        <f>K40+K46</f>
        <v>0</v>
      </c>
      <c r="L39" s="14"/>
    </row>
    <row r="40" spans="2:12" ht="60" customHeight="1" x14ac:dyDescent="0.2">
      <c r="B40" s="31"/>
      <c r="C40" s="20"/>
      <c r="D40" s="20"/>
      <c r="E40" s="21"/>
      <c r="F40" s="24" t="s">
        <v>114</v>
      </c>
      <c r="G40" s="48" t="s">
        <v>92</v>
      </c>
      <c r="H40" s="25">
        <f>SUM(H41:H45)</f>
        <v>13550000</v>
      </c>
      <c r="I40" s="25">
        <f>SUM(I41:I45)</f>
        <v>13550000</v>
      </c>
      <c r="J40" s="25">
        <f>SUM(J41:J45)</f>
        <v>0</v>
      </c>
      <c r="K40" s="25">
        <f>SUM(K41:K45)</f>
        <v>0</v>
      </c>
      <c r="L40" s="14"/>
    </row>
    <row r="41" spans="2:12" ht="54.75" customHeight="1" x14ac:dyDescent="0.2">
      <c r="B41" s="27" t="s">
        <v>81</v>
      </c>
      <c r="C41" s="23" t="s">
        <v>82</v>
      </c>
      <c r="D41" s="23" t="s">
        <v>26</v>
      </c>
      <c r="E41" s="67" t="s">
        <v>83</v>
      </c>
      <c r="F41" s="23" t="s">
        <v>44</v>
      </c>
      <c r="G41" s="19"/>
      <c r="H41" s="25">
        <f t="shared" ref="H41:H46" si="3">I41+J41</f>
        <v>10000</v>
      </c>
      <c r="I41" s="25">
        <v>10000</v>
      </c>
      <c r="J41" s="26"/>
      <c r="K41" s="26"/>
      <c r="L41" s="14"/>
    </row>
    <row r="42" spans="2:12" ht="68.25" customHeight="1" x14ac:dyDescent="0.25">
      <c r="B42" s="27" t="s">
        <v>25</v>
      </c>
      <c r="C42" s="24">
        <v>3033</v>
      </c>
      <c r="D42" s="23" t="s">
        <v>26</v>
      </c>
      <c r="E42" s="24" t="s">
        <v>27</v>
      </c>
      <c r="F42" s="23" t="s">
        <v>44</v>
      </c>
      <c r="G42" s="23"/>
      <c r="H42" s="25">
        <f t="shared" si="3"/>
        <v>11230000</v>
      </c>
      <c r="I42" s="29">
        <v>11230000</v>
      </c>
      <c r="J42" s="33"/>
      <c r="K42" s="30"/>
      <c r="L42" s="14"/>
    </row>
    <row r="43" spans="2:12" ht="66" customHeight="1" x14ac:dyDescent="0.25">
      <c r="B43" s="27" t="s">
        <v>55</v>
      </c>
      <c r="C43" s="24">
        <v>3035</v>
      </c>
      <c r="D43" s="23" t="s">
        <v>26</v>
      </c>
      <c r="E43" s="24" t="s">
        <v>56</v>
      </c>
      <c r="F43" s="23" t="s">
        <v>44</v>
      </c>
      <c r="G43" s="23"/>
      <c r="H43" s="25">
        <f t="shared" si="3"/>
        <v>90000</v>
      </c>
      <c r="I43" s="29">
        <v>90000</v>
      </c>
      <c r="J43" s="33"/>
      <c r="K43" s="30"/>
      <c r="L43" s="14"/>
    </row>
    <row r="44" spans="2:12" ht="93" customHeight="1" x14ac:dyDescent="0.25">
      <c r="B44" s="27" t="s">
        <v>28</v>
      </c>
      <c r="C44" s="24">
        <v>3180</v>
      </c>
      <c r="D44" s="23" t="s">
        <v>29</v>
      </c>
      <c r="E44" s="24" t="s">
        <v>30</v>
      </c>
      <c r="F44" s="23" t="s">
        <v>44</v>
      </c>
      <c r="G44" s="23"/>
      <c r="H44" s="25">
        <f t="shared" si="3"/>
        <v>45000</v>
      </c>
      <c r="I44" s="29">
        <v>45000</v>
      </c>
      <c r="J44" s="35"/>
      <c r="K44" s="30"/>
      <c r="L44" s="14"/>
    </row>
    <row r="45" spans="2:12" ht="52.5" customHeight="1" x14ac:dyDescent="0.25">
      <c r="B45" s="27" t="s">
        <v>31</v>
      </c>
      <c r="C45" s="24">
        <v>3242</v>
      </c>
      <c r="D45" s="23" t="s">
        <v>10</v>
      </c>
      <c r="E45" s="24" t="s">
        <v>32</v>
      </c>
      <c r="F45" s="23" t="s">
        <v>44</v>
      </c>
      <c r="G45" s="23"/>
      <c r="H45" s="25">
        <f t="shared" si="3"/>
        <v>2175000</v>
      </c>
      <c r="I45" s="29">
        <v>2175000</v>
      </c>
      <c r="J45" s="33"/>
      <c r="K45" s="30"/>
      <c r="L45" s="14"/>
    </row>
    <row r="46" spans="2:12" ht="68.25" customHeight="1" x14ac:dyDescent="0.25">
      <c r="B46" s="27" t="s">
        <v>31</v>
      </c>
      <c r="C46" s="24">
        <v>3242</v>
      </c>
      <c r="D46" s="23" t="s">
        <v>10</v>
      </c>
      <c r="E46" s="24" t="s">
        <v>32</v>
      </c>
      <c r="F46" s="23" t="s">
        <v>115</v>
      </c>
      <c r="G46" s="48" t="s">
        <v>92</v>
      </c>
      <c r="H46" s="25">
        <f t="shared" si="3"/>
        <v>900000</v>
      </c>
      <c r="I46" s="29">
        <v>900000</v>
      </c>
      <c r="J46" s="33"/>
      <c r="K46" s="30"/>
      <c r="L46" s="14"/>
    </row>
    <row r="47" spans="2:12" ht="61.5" customHeight="1" x14ac:dyDescent="0.2">
      <c r="B47" s="36">
        <v>1000000</v>
      </c>
      <c r="C47" s="36">
        <v>10</v>
      </c>
      <c r="D47" s="20"/>
      <c r="E47" s="21" t="s">
        <v>151</v>
      </c>
      <c r="F47" s="21"/>
      <c r="G47" s="32"/>
      <c r="H47" s="22">
        <f>H48</f>
        <v>8441800</v>
      </c>
      <c r="I47" s="22">
        <f>I48</f>
        <v>8441800</v>
      </c>
      <c r="J47" s="22">
        <f>J48</f>
        <v>0</v>
      </c>
      <c r="K47" s="22">
        <f>K48</f>
        <v>0</v>
      </c>
      <c r="L47" s="14"/>
    </row>
    <row r="48" spans="2:12" ht="68.25" customHeight="1" x14ac:dyDescent="0.2">
      <c r="B48" s="36">
        <v>1010000</v>
      </c>
      <c r="C48" s="36">
        <v>10</v>
      </c>
      <c r="D48" s="20"/>
      <c r="E48" s="21" t="s">
        <v>152</v>
      </c>
      <c r="F48" s="21"/>
      <c r="G48" s="32"/>
      <c r="H48" s="22">
        <f>H49+H50+H51</f>
        <v>8441800</v>
      </c>
      <c r="I48" s="22">
        <f>I49+I50+I51</f>
        <v>8441800</v>
      </c>
      <c r="J48" s="22">
        <f>J49+J50+J51</f>
        <v>0</v>
      </c>
      <c r="K48" s="22">
        <f>K49+K50+K51</f>
        <v>0</v>
      </c>
      <c r="L48" s="14"/>
    </row>
    <row r="49" spans="2:12" ht="71.25" customHeight="1" x14ac:dyDescent="0.2">
      <c r="B49" s="28">
        <v>1013131</v>
      </c>
      <c r="C49" s="24">
        <v>3131</v>
      </c>
      <c r="D49" s="23" t="s">
        <v>24</v>
      </c>
      <c r="E49" s="24" t="s">
        <v>52</v>
      </c>
      <c r="F49" s="24" t="s">
        <v>147</v>
      </c>
      <c r="G49" s="48" t="s">
        <v>92</v>
      </c>
      <c r="H49" s="25">
        <f>I49+J49</f>
        <v>30900</v>
      </c>
      <c r="I49" s="25">
        <v>30900</v>
      </c>
      <c r="J49" s="25"/>
      <c r="K49" s="25"/>
      <c r="L49" s="14"/>
    </row>
    <row r="50" spans="2:12" ht="71.25" customHeight="1" x14ac:dyDescent="0.25">
      <c r="B50" s="27" t="s">
        <v>33</v>
      </c>
      <c r="C50" s="28">
        <v>4082</v>
      </c>
      <c r="D50" s="23" t="s">
        <v>34</v>
      </c>
      <c r="E50" s="24" t="s">
        <v>35</v>
      </c>
      <c r="F50" s="24" t="s">
        <v>148</v>
      </c>
      <c r="G50" s="48" t="s">
        <v>92</v>
      </c>
      <c r="H50" s="25">
        <f t="shared" ref="H50:H55" si="4">I50+J50</f>
        <v>1100900</v>
      </c>
      <c r="I50" s="29">
        <v>1100900</v>
      </c>
      <c r="J50" s="33"/>
      <c r="K50" s="30"/>
      <c r="L50" s="14"/>
    </row>
    <row r="51" spans="2:12" ht="62.25" customHeight="1" x14ac:dyDescent="0.2">
      <c r="B51" s="27"/>
      <c r="C51" s="28"/>
      <c r="D51" s="23"/>
      <c r="E51" s="24"/>
      <c r="F51" s="24" t="s">
        <v>130</v>
      </c>
      <c r="G51" s="48" t="s">
        <v>92</v>
      </c>
      <c r="H51" s="25">
        <f>SUM(H52:H55)</f>
        <v>7310000</v>
      </c>
      <c r="I51" s="25">
        <f>SUM(I52:I55)</f>
        <v>7310000</v>
      </c>
      <c r="J51" s="25">
        <f>SUM(J52:J55)</f>
        <v>0</v>
      </c>
      <c r="K51" s="25">
        <f>SUM(K52:K55)</f>
        <v>0</v>
      </c>
      <c r="L51" s="14"/>
    </row>
    <row r="52" spans="2:12" ht="53.25" customHeight="1" x14ac:dyDescent="0.25">
      <c r="B52" s="23" t="s">
        <v>36</v>
      </c>
      <c r="C52" s="23" t="s">
        <v>37</v>
      </c>
      <c r="D52" s="27" t="s">
        <v>38</v>
      </c>
      <c r="E52" s="37" t="s">
        <v>39</v>
      </c>
      <c r="F52" s="23" t="s">
        <v>44</v>
      </c>
      <c r="G52" s="23"/>
      <c r="H52" s="25">
        <f t="shared" si="4"/>
        <v>296000</v>
      </c>
      <c r="I52" s="29">
        <v>296000</v>
      </c>
      <c r="J52" s="33"/>
      <c r="K52" s="30"/>
      <c r="L52" s="14"/>
    </row>
    <row r="53" spans="2:12" ht="51.75" customHeight="1" x14ac:dyDescent="0.25">
      <c r="B53" s="23" t="s">
        <v>40</v>
      </c>
      <c r="C53" s="23" t="s">
        <v>41</v>
      </c>
      <c r="D53" s="27" t="s">
        <v>38</v>
      </c>
      <c r="E53" s="37" t="s">
        <v>42</v>
      </c>
      <c r="F53" s="23" t="s">
        <v>44</v>
      </c>
      <c r="G53" s="23"/>
      <c r="H53" s="25">
        <f t="shared" si="4"/>
        <v>49000</v>
      </c>
      <c r="I53" s="29">
        <v>49000</v>
      </c>
      <c r="J53" s="33"/>
      <c r="K53" s="30"/>
      <c r="L53" s="14"/>
    </row>
    <row r="54" spans="2:12" ht="42.75" customHeight="1" x14ac:dyDescent="0.25">
      <c r="B54" s="42" t="s">
        <v>116</v>
      </c>
      <c r="C54" s="42" t="s">
        <v>43</v>
      </c>
      <c r="D54" s="53" t="s">
        <v>38</v>
      </c>
      <c r="E54" s="43" t="s">
        <v>87</v>
      </c>
      <c r="F54" s="23" t="s">
        <v>44</v>
      </c>
      <c r="G54" s="23"/>
      <c r="H54" s="25">
        <f t="shared" si="4"/>
        <v>6725000</v>
      </c>
      <c r="I54" s="44">
        <v>6725000</v>
      </c>
      <c r="J54" s="33"/>
      <c r="K54" s="30"/>
      <c r="L54" s="15"/>
    </row>
    <row r="55" spans="2:12" ht="72" customHeight="1" x14ac:dyDescent="0.25">
      <c r="B55" s="23" t="s">
        <v>122</v>
      </c>
      <c r="C55" s="23" t="s">
        <v>123</v>
      </c>
      <c r="D55" s="27" t="s">
        <v>38</v>
      </c>
      <c r="E55" s="37" t="s">
        <v>124</v>
      </c>
      <c r="F55" s="23" t="s">
        <v>44</v>
      </c>
      <c r="G55" s="23"/>
      <c r="H55" s="25">
        <f t="shared" si="4"/>
        <v>240000</v>
      </c>
      <c r="I55" s="29">
        <v>240000</v>
      </c>
      <c r="J55" s="33"/>
      <c r="K55" s="30"/>
    </row>
    <row r="56" spans="2:12" ht="33" customHeight="1" x14ac:dyDescent="0.2">
      <c r="B56" s="24"/>
      <c r="C56" s="24"/>
      <c r="D56" s="23"/>
      <c r="E56" s="38" t="s">
        <v>2</v>
      </c>
      <c r="F56" s="39"/>
      <c r="G56" s="39"/>
      <c r="H56" s="40">
        <f>H9+H35+H38+H47</f>
        <v>151009000</v>
      </c>
      <c r="I56" s="40">
        <f>I9+I35+I38+I47</f>
        <v>130939000</v>
      </c>
      <c r="J56" s="40">
        <f>J9+J35+J38+J47</f>
        <v>20070000</v>
      </c>
      <c r="K56" s="40">
        <f>K9+K35+K38+K47</f>
        <v>19000000</v>
      </c>
    </row>
    <row r="57" spans="2:12" ht="27" customHeight="1" x14ac:dyDescent="0.2">
      <c r="B57" s="71"/>
      <c r="C57" s="71"/>
      <c r="D57" s="72"/>
      <c r="E57" s="73"/>
      <c r="F57" s="74"/>
      <c r="G57" s="74"/>
      <c r="H57" s="75"/>
      <c r="I57" s="75"/>
      <c r="J57" s="75"/>
      <c r="K57" s="75"/>
    </row>
    <row r="58" spans="2:12" ht="27.75" customHeight="1" x14ac:dyDescent="0.2">
      <c r="B58" s="85" t="s">
        <v>149</v>
      </c>
      <c r="C58" s="85"/>
      <c r="D58" s="85"/>
      <c r="E58" s="85"/>
      <c r="F58" s="85"/>
      <c r="G58" s="85"/>
      <c r="H58" s="85"/>
      <c r="I58" s="85"/>
      <c r="J58" s="85"/>
      <c r="K58" s="85"/>
    </row>
    <row r="61" spans="2:12" x14ac:dyDescent="0.2">
      <c r="J61" s="8"/>
    </row>
  </sheetData>
  <mergeCells count="15">
    <mergeCell ref="B58:K58"/>
    <mergeCell ref="I6:I7"/>
    <mergeCell ref="C6:C7"/>
    <mergeCell ref="B6:B7"/>
    <mergeCell ref="F6:F7"/>
    <mergeCell ref="H6:H7"/>
    <mergeCell ref="C3:D3"/>
    <mergeCell ref="E6:E7"/>
    <mergeCell ref="G6:G7"/>
    <mergeCell ref="G1:K1"/>
    <mergeCell ref="B2:K2"/>
    <mergeCell ref="C4:D4"/>
    <mergeCell ref="J6:K6"/>
    <mergeCell ref="D6:D7"/>
    <mergeCell ref="J5:K5"/>
  </mergeCells>
  <phoneticPr fontId="13" type="noConversion"/>
  <pageMargins left="0.19685039370078741" right="0.19685039370078741" top="0.39370078740157483" bottom="0.39370078740157483" header="0" footer="0"/>
  <pageSetup paperSize="9" scale="55" fitToHeight="32" orientation="landscape" r:id="rId1"/>
  <headerFooter alignWithMargins="0">
    <oddFooter>&amp;R&amp;P</oddFooter>
  </headerFooter>
  <rowBreaks count="3" manualBreakCount="3">
    <brk id="18" max="10" man="1"/>
    <brk id="31" max="10" man="1"/>
    <brk id="4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7C6B0-F6A3-4A9D-A2B5-796617A235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</vt:lpstr>
      <vt:lpstr>дод.!Заголовки_для_печати</vt:lpstr>
      <vt:lpstr>дод.!Область_печати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2025-12-16T06:13:46Z</cp:lastPrinted>
  <dcterms:created xsi:type="dcterms:W3CDTF">2014-01-17T10:52:16Z</dcterms:created>
  <dcterms:modified xsi:type="dcterms:W3CDTF">2025-12-18T14:06:35Z</dcterms:modified>
</cp:coreProperties>
</file>