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фінуправління\Бюджет Хустської міської ТГ 2025 рік\"/>
    </mc:Choice>
  </mc:AlternateContent>
  <bookViews>
    <workbookView xWindow="0" yWindow="465" windowWidth="15480" windowHeight="10380"/>
  </bookViews>
  <sheets>
    <sheet name="дод.3" sheetId="1" r:id="rId1"/>
  </sheets>
  <definedNames>
    <definedName name="_xlnm.Print_Titles" localSheetId="0">дод.3!$6:$10</definedName>
    <definedName name="_xlnm.Print_Area" localSheetId="0">дод.3!$A$1:$P$71</definedName>
  </definedNames>
  <calcPr calcId="152511"/>
</workbook>
</file>

<file path=xl/calcChain.xml><?xml version="1.0" encoding="utf-8"?>
<calcChain xmlns="http://schemas.openxmlformats.org/spreadsheetml/2006/main">
  <c r="E41" i="1" l="1"/>
  <c r="H12" i="1"/>
  <c r="H11" i="1"/>
  <c r="F53" i="1"/>
  <c r="F52" i="1" s="1"/>
  <c r="G53" i="1"/>
  <c r="G52" i="1"/>
  <c r="H53" i="1"/>
  <c r="H52" i="1" s="1"/>
  <c r="I53" i="1"/>
  <c r="I52" i="1"/>
  <c r="K53" i="1"/>
  <c r="K52" i="1" s="1"/>
  <c r="L53" i="1"/>
  <c r="L52" i="1"/>
  <c r="M53" i="1"/>
  <c r="M52" i="1" s="1"/>
  <c r="N53" i="1"/>
  <c r="N52" i="1"/>
  <c r="O53" i="1"/>
  <c r="O52" i="1" s="1"/>
  <c r="J61" i="1"/>
  <c r="J62" i="1"/>
  <c r="P62" i="1"/>
  <c r="J63" i="1"/>
  <c r="E56" i="1"/>
  <c r="P56" i="1"/>
  <c r="E57" i="1"/>
  <c r="E58" i="1"/>
  <c r="E25" i="1"/>
  <c r="P25" i="1"/>
  <c r="E26" i="1"/>
  <c r="P26" i="1" s="1"/>
  <c r="E27" i="1"/>
  <c r="E15" i="1"/>
  <c r="P15" i="1" s="1"/>
  <c r="E16" i="1"/>
  <c r="E17" i="1"/>
  <c r="P17" i="1"/>
  <c r="E18" i="1"/>
  <c r="E19" i="1"/>
  <c r="E20" i="1"/>
  <c r="P20" i="1" s="1"/>
  <c r="E46" i="1"/>
  <c r="P46" i="1" s="1"/>
  <c r="E47" i="1"/>
  <c r="P47" i="1" s="1"/>
  <c r="G12" i="1"/>
  <c r="G11" i="1" s="1"/>
  <c r="G69" i="1" s="1"/>
  <c r="H31" i="1"/>
  <c r="H30" i="1"/>
  <c r="K31" i="1"/>
  <c r="K30" i="1" s="1"/>
  <c r="H43" i="1"/>
  <c r="E40" i="1"/>
  <c r="P40" i="1" s="1"/>
  <c r="J14" i="1"/>
  <c r="F31" i="1"/>
  <c r="F30" i="1"/>
  <c r="G31" i="1"/>
  <c r="G30" i="1"/>
  <c r="L31" i="1"/>
  <c r="L30" i="1"/>
  <c r="M31" i="1"/>
  <c r="M30" i="1"/>
  <c r="N31" i="1"/>
  <c r="N30" i="1"/>
  <c r="O31" i="1"/>
  <c r="O30" i="1"/>
  <c r="F44" i="1"/>
  <c r="F43" i="1"/>
  <c r="G44" i="1"/>
  <c r="G43" i="1"/>
  <c r="I44" i="1"/>
  <c r="I43" i="1"/>
  <c r="K44" i="1"/>
  <c r="K43" i="1"/>
  <c r="L44" i="1"/>
  <c r="M44" i="1"/>
  <c r="M43" i="1" s="1"/>
  <c r="M69" i="1" s="1"/>
  <c r="N44" i="1"/>
  <c r="N43" i="1"/>
  <c r="O44" i="1"/>
  <c r="O43" i="1" s="1"/>
  <c r="F12" i="1"/>
  <c r="F11" i="1"/>
  <c r="I12" i="1"/>
  <c r="I11" i="1"/>
  <c r="K12" i="1"/>
  <c r="K11" i="1"/>
  <c r="L12" i="1"/>
  <c r="L11" i="1"/>
  <c r="M12" i="1"/>
  <c r="M11" i="1"/>
  <c r="N12" i="1"/>
  <c r="N11" i="1"/>
  <c r="O12" i="1"/>
  <c r="O11" i="1"/>
  <c r="E14" i="1"/>
  <c r="P14" i="1"/>
  <c r="J41" i="1"/>
  <c r="P41" i="1"/>
  <c r="J35" i="1"/>
  <c r="E35" i="1"/>
  <c r="P35" i="1" s="1"/>
  <c r="J16" i="1"/>
  <c r="P16" i="1"/>
  <c r="J24" i="1"/>
  <c r="E28" i="1"/>
  <c r="E21" i="1"/>
  <c r="E23" i="1"/>
  <c r="P23" i="1" s="1"/>
  <c r="E13" i="1"/>
  <c r="E22" i="1"/>
  <c r="E24" i="1"/>
  <c r="P24" i="1" s="1"/>
  <c r="E32" i="1"/>
  <c r="P32" i="1" s="1"/>
  <c r="E33" i="1"/>
  <c r="E37" i="1"/>
  <c r="P37" i="1" s="1"/>
  <c r="E38" i="1"/>
  <c r="P38" i="1"/>
  <c r="E39" i="1"/>
  <c r="P39" i="1" s="1"/>
  <c r="E42" i="1"/>
  <c r="E45" i="1"/>
  <c r="E48" i="1"/>
  <c r="P48" i="1" s="1"/>
  <c r="E49" i="1"/>
  <c r="E50" i="1"/>
  <c r="E51" i="1"/>
  <c r="P51" i="1" s="1"/>
  <c r="E54" i="1"/>
  <c r="P54" i="1"/>
  <c r="E55" i="1"/>
  <c r="P55" i="1" s="1"/>
  <c r="E59" i="1"/>
  <c r="E60" i="1"/>
  <c r="E61" i="1"/>
  <c r="P61" i="1"/>
  <c r="E62" i="1"/>
  <c r="E63" i="1"/>
  <c r="P63" i="1" s="1"/>
  <c r="E64" i="1"/>
  <c r="P64" i="1"/>
  <c r="E65" i="1"/>
  <c r="P65" i="1" s="1"/>
  <c r="E67" i="1"/>
  <c r="E66" i="1"/>
  <c r="I67" i="1"/>
  <c r="I66" i="1" s="1"/>
  <c r="J54" i="1"/>
  <c r="J55" i="1"/>
  <c r="J57" i="1"/>
  <c r="J53" i="1" s="1"/>
  <c r="J52" i="1" s="1"/>
  <c r="P57" i="1"/>
  <c r="J58" i="1"/>
  <c r="P58" i="1"/>
  <c r="J59" i="1"/>
  <c r="P59" i="1" s="1"/>
  <c r="J60" i="1"/>
  <c r="P60" i="1" s="1"/>
  <c r="J13" i="1"/>
  <c r="J18" i="1"/>
  <c r="P18" i="1"/>
  <c r="J19" i="1"/>
  <c r="J12" i="1" s="1"/>
  <c r="J11" i="1" s="1"/>
  <c r="J20" i="1"/>
  <c r="J21" i="1"/>
  <c r="P21" i="1" s="1"/>
  <c r="J22" i="1"/>
  <c r="P22" i="1" s="1"/>
  <c r="J23" i="1"/>
  <c r="J27" i="1"/>
  <c r="P27" i="1" s="1"/>
  <c r="J28" i="1"/>
  <c r="P28" i="1" s="1"/>
  <c r="J29" i="1"/>
  <c r="P29" i="1"/>
  <c r="J32" i="1"/>
  <c r="J31" i="1" s="1"/>
  <c r="J30" i="1" s="1"/>
  <c r="J33" i="1"/>
  <c r="P33" i="1" s="1"/>
  <c r="J34" i="1"/>
  <c r="J38" i="1"/>
  <c r="J39" i="1"/>
  <c r="J40" i="1"/>
  <c r="J42" i="1"/>
  <c r="P42" i="1" s="1"/>
  <c r="J45" i="1"/>
  <c r="J47" i="1"/>
  <c r="J49" i="1"/>
  <c r="P49" i="1"/>
  <c r="J50" i="1"/>
  <c r="J44" i="1" s="1"/>
  <c r="J43" i="1" s="1"/>
  <c r="J51" i="1"/>
  <c r="J68" i="1"/>
  <c r="J67" i="1"/>
  <c r="J66" i="1"/>
  <c r="K67" i="1"/>
  <c r="K66" i="1"/>
  <c r="L43" i="1"/>
  <c r="L67" i="1"/>
  <c r="L66" i="1" s="1"/>
  <c r="M67" i="1"/>
  <c r="M66" i="1"/>
  <c r="N67" i="1"/>
  <c r="N66" i="1" s="1"/>
  <c r="N69" i="1" s="1"/>
  <c r="O67" i="1"/>
  <c r="O66" i="1"/>
  <c r="B10" i="1"/>
  <c r="C10" i="1"/>
  <c r="D10" i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E34" i="1"/>
  <c r="P34" i="1" s="1"/>
  <c r="I31" i="1"/>
  <c r="I30" i="1"/>
  <c r="E36" i="1"/>
  <c r="P36" i="1"/>
  <c r="P45" i="1"/>
  <c r="P13" i="1"/>
  <c r="P66" i="1"/>
  <c r="E12" i="1"/>
  <c r="E11" i="1" s="1"/>
  <c r="P68" i="1"/>
  <c r="P67" i="1"/>
  <c r="H69" i="1" l="1"/>
  <c r="F69" i="1"/>
  <c r="J69" i="1"/>
  <c r="L69" i="1"/>
  <c r="I69" i="1"/>
  <c r="O69" i="1"/>
  <c r="K69" i="1"/>
  <c r="E44" i="1"/>
  <c r="E53" i="1"/>
  <c r="P50" i="1"/>
  <c r="E31" i="1"/>
  <c r="P19" i="1"/>
  <c r="P12" i="1" s="1"/>
  <c r="P11" i="1" s="1"/>
  <c r="P53" i="1" l="1"/>
  <c r="E52" i="1"/>
  <c r="P52" i="1" s="1"/>
  <c r="E43" i="1"/>
  <c r="P44" i="1"/>
  <c r="P43" i="1" s="1"/>
  <c r="E30" i="1"/>
  <c r="P31" i="1"/>
  <c r="P30" i="1" l="1"/>
  <c r="P69" i="1" s="1"/>
  <c r="E69" i="1"/>
</calcChain>
</file>

<file path=xl/sharedStrings.xml><?xml version="1.0" encoding="utf-8"?>
<sst xmlns="http://schemas.openxmlformats.org/spreadsheetml/2006/main" count="213" uniqueCount="180">
  <si>
    <t>0990</t>
  </si>
  <si>
    <t>1010</t>
  </si>
  <si>
    <t>грн.</t>
  </si>
  <si>
    <t>0824</t>
  </si>
  <si>
    <t>4060</t>
  </si>
  <si>
    <t>0828</t>
  </si>
  <si>
    <t>0829</t>
  </si>
  <si>
    <t>0810</t>
  </si>
  <si>
    <t>Проведення навчально-тренувальних зборів і змагань з олімпійських видів спорту</t>
  </si>
  <si>
    <t>5011</t>
  </si>
  <si>
    <t>Утримання та навчально-тренувальна робота комунальних дитячо-юнацьких спортивних шкіл</t>
  </si>
  <si>
    <t>Усього видатків</t>
  </si>
  <si>
    <t>Загальний фонд</t>
  </si>
  <si>
    <t>Спеціальний фонд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</si>
  <si>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</si>
  <si>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</si>
  <si>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</si>
  <si>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</si>
  <si>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</si>
  <si>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</si>
  <si>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0111</t>
  </si>
  <si>
    <t>1060</t>
  </si>
  <si>
    <t>0490</t>
  </si>
  <si>
    <t>5041</t>
  </si>
  <si>
    <t>5031</t>
  </si>
  <si>
    <t>1090</t>
  </si>
  <si>
    <t>1040</t>
  </si>
  <si>
    <t>0620</t>
  </si>
  <si>
    <t>0456</t>
  </si>
  <si>
    <t>0540</t>
  </si>
  <si>
    <t>0133</t>
  </si>
  <si>
    <t>0910</t>
  </si>
  <si>
    <t>0921</t>
  </si>
  <si>
    <t>0960</t>
  </si>
  <si>
    <t>Забезпечення діяльності водопровідно-каналізаційного господарства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</si>
  <si>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</si>
  <si>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Організація благоустрою населених пунктів</t>
  </si>
  <si>
    <t>Природоохоронні заходи за рахунок цільових фондів</t>
  </si>
  <si>
    <t>06</t>
  </si>
  <si>
    <t>Надання дошкільної освіти</t>
  </si>
  <si>
    <t>0611010</t>
  </si>
  <si>
    <t>08</t>
  </si>
  <si>
    <t>4030</t>
  </si>
  <si>
    <t>Забезпечення діяльності бібліотек</t>
  </si>
  <si>
    <t>4040</t>
  </si>
  <si>
    <t>Забезпечення діяльності палаців i будинків культури, клубів, центрів дозвілля та iнших клубних закладів</t>
  </si>
  <si>
    <t>1014030</t>
  </si>
  <si>
    <t>1014040</t>
  </si>
  <si>
    <t>1014060</t>
  </si>
  <si>
    <t>5012</t>
  </si>
  <si>
    <t>Проведення навчально-тренувальних зборів і змагань з неолімпійських видів спорту</t>
  </si>
  <si>
    <t>Утримання та фінансова підтримка спортивних споруд</t>
  </si>
  <si>
    <t>1015011</t>
  </si>
  <si>
    <t>1015012</t>
  </si>
  <si>
    <t>1015031</t>
  </si>
  <si>
    <t>37</t>
  </si>
  <si>
    <t>02</t>
  </si>
  <si>
    <t>0200000</t>
  </si>
  <si>
    <t>0210000</t>
  </si>
  <si>
    <t>0216020</t>
  </si>
  <si>
    <t>0216030</t>
  </si>
  <si>
    <t>0216013</t>
  </si>
  <si>
    <t>Утримання та розвиток автомобільних доріг та дорожньої інфраструктури за рахунок коштів місцевого бюджету</t>
  </si>
  <si>
    <t>0217461</t>
  </si>
  <si>
    <t>0320</t>
  </si>
  <si>
    <t>0218110</t>
  </si>
  <si>
    <t>0218340</t>
  </si>
  <si>
    <t>0600000</t>
  </si>
  <si>
    <t>0610000</t>
  </si>
  <si>
    <t>0800000</t>
  </si>
  <si>
    <t>0810000</t>
  </si>
  <si>
    <t>Забезпечення діяльності музеїв i виставок</t>
  </si>
  <si>
    <t>3700000</t>
  </si>
  <si>
    <t>3710000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</si>
  <si>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</si>
  <si>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</si>
  <si>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</si>
  <si>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0810160</t>
  </si>
  <si>
    <t>0217693</t>
  </si>
  <si>
    <t>Інші заходи, пов'язані з економічною діяльністю</t>
  </si>
  <si>
    <t>Здійснення заходів із землеустрою</t>
  </si>
  <si>
    <t>Забезпечення діяльності інших закладів у сфері освіти</t>
  </si>
  <si>
    <t>Інші заходи у сфері соціального захисту і соціального забезпечення</t>
  </si>
  <si>
    <t>0813242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</si>
  <si>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</si>
  <si>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</si>
  <si>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</si>
  <si>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 xml:space="preserve">Забезпечення діяльності інших закладів в галузі культури і мистецтва </t>
  </si>
  <si>
    <t>Інші заходи в галузі культури і мистецтва</t>
  </si>
  <si>
    <t>0421</t>
  </si>
  <si>
    <t>0217130</t>
  </si>
  <si>
    <t>1014081</t>
  </si>
  <si>
    <t>1014082</t>
  </si>
  <si>
    <t>Заходи із запобігання та ліквідації надзвичайних ситуацій та наслідків стихійного лиха</t>
  </si>
  <si>
    <t>Інші програми та заходи у сфері освіти</t>
  </si>
  <si>
    <t>Здійснення заходів та реалізація проектів на виконання Державної цільової соціальної програми «Молодь України»</t>
  </si>
  <si>
    <t>усього</t>
  </si>
  <si>
    <t>у тому числі бюджет розвитку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</si>
  <si>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</si>
  <si>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</si>
  <si>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</si>
  <si>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</si>
  <si>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1070</t>
  </si>
  <si>
    <t>0813033</t>
  </si>
  <si>
    <t>Компенсаційні виплати на пільговий проїзд автомобільним транспортом окремим категоріям громадян</t>
  </si>
  <si>
    <t xml:space="preserve">0990 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</si>
  <si>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 </t>
  </si>
  <si>
    <t>0215041</t>
  </si>
  <si>
    <t xml:space="preserve">Надання позашкільної освіти  закладами позашкільної освіти, заходи із позашкільної роботи з дітьми </t>
  </si>
  <si>
    <t xml:space="preserve">Надання спеціальної освіти мистецькими школами 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</si>
  <si>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</si>
  <si>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</si>
  <si>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</si>
  <si>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</si>
  <si>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0611070</t>
  </si>
  <si>
    <t>0922</t>
  </si>
  <si>
    <t>0813035</t>
  </si>
  <si>
    <t>Компенсаційні виплати за пільговий проїзд окремих категорій громадян на залізничному транспорті</t>
  </si>
  <si>
    <t>0611151</t>
  </si>
  <si>
    <t>0212010</t>
  </si>
  <si>
    <t>2010</t>
  </si>
  <si>
    <t>0731</t>
  </si>
  <si>
    <t>Багатопрофільна стаціонарна медична допомога населенню</t>
  </si>
  <si>
    <t>0611021</t>
  </si>
  <si>
    <t>0611025</t>
  </si>
  <si>
    <t>0611141</t>
  </si>
  <si>
    <t>1141</t>
  </si>
  <si>
    <t>0611142</t>
  </si>
  <si>
    <t>1142</t>
  </si>
  <si>
    <t>1151</t>
  </si>
  <si>
    <t>1011080</t>
  </si>
  <si>
    <t>Забезпечення діяльності центрів професійного розвитку педагогічних працівників</t>
  </si>
  <si>
    <t>0611160</t>
  </si>
  <si>
    <t>0212152</t>
  </si>
  <si>
    <t>2152</t>
  </si>
  <si>
    <t>0763</t>
  </si>
  <si>
    <t>Інші програми та заходи у сфері охорони здоров'я</t>
  </si>
  <si>
    <t>3718710</t>
  </si>
  <si>
    <t>Резервний фонд місцевого бюджету</t>
  </si>
  <si>
    <r>
      <t xml:space="preserve">Управління освіти, релігій та у справах національностей </t>
    </r>
    <r>
      <rPr>
        <sz val="12"/>
        <rFont val="Times New Roman"/>
        <family val="1"/>
        <charset val="204"/>
      </rPr>
      <t>(відповідальний виконавець)</t>
    </r>
  </si>
  <si>
    <r>
      <t xml:space="preserve">Управління  соціального захисту населення                                        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</si>
  <si>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Управління культури, молоді і спорту                                  </t>
    </r>
    <r>
      <rPr>
        <sz val="12"/>
        <rFont val="Times New Roman"/>
        <family val="1"/>
        <charset val="204"/>
      </rPr>
      <t>(відповідальний виконавець)</t>
    </r>
  </si>
  <si>
    <t>0217680</t>
  </si>
  <si>
    <t>Членські внески до асоціацій органів місцевого самоврядування</t>
  </si>
  <si>
    <r>
      <t xml:space="preserve">Виконавчий комітет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(головний розпорядник)</t>
    </r>
  </si>
  <si>
    <r>
      <t xml:space="preserve">Виконавчий комітет                                                                                           </t>
    </r>
    <r>
      <rPr>
        <sz val="12"/>
        <rFont val="Times New Roman"/>
        <family val="1"/>
        <charset val="204"/>
      </rPr>
      <t>(відповідальний виконавець)</t>
    </r>
  </si>
  <si>
    <r>
      <t>Управління освіти, релігій та у справах національностей</t>
    </r>
    <r>
      <rPr>
        <sz val="12"/>
        <rFont val="Times New Roman"/>
        <family val="1"/>
        <charset val="204"/>
      </rPr>
      <t xml:space="preserve">                       (головний розпорядник)</t>
    </r>
  </si>
  <si>
    <r>
      <t xml:space="preserve">Управління  соціального захисту населення                              </t>
    </r>
    <r>
      <rPr>
        <sz val="12"/>
        <rFont val="Times New Roman"/>
        <family val="1"/>
        <charset val="204"/>
      </rPr>
      <t xml:space="preserve"> (відповідальний виконавець)</t>
    </r>
  </si>
  <si>
    <r>
      <t xml:space="preserve">Управління культури, молоді і спорту                                                         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</si>
  <si>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Фінансове управління                                                                                       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</si>
  <si>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Фінансове управління                                                                                  </t>
    </r>
    <r>
      <rPr>
        <sz val="12"/>
        <rFont val="Times New Roman"/>
        <family val="1"/>
        <charset val="204"/>
      </rPr>
      <t xml:space="preserve"> (відповідальний виконавець)</t>
    </r>
  </si>
  <si>
    <t>0611031</t>
  </si>
  <si>
    <t>0611035</t>
  </si>
  <si>
    <t>0611152</t>
  </si>
  <si>
    <t>1152</t>
  </si>
  <si>
    <t>Забезпечення діяльності інклюзивно-ресурсних центрів за рахунок освітньої субвенції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</si>
  <si>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</si>
  <si>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</si>
  <si>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Забезпечення діяльності інклюзивно-ресурсних центрів за рахунок коштів місцевого бюджету</t>
  </si>
  <si>
    <t xml:space="preserve">РОЗПОДІЛ
видатків бюджету Хустської міської територіальної громади  на 2025 рік 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</si>
  <si>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</si>
  <si>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0213241</t>
  </si>
  <si>
    <t>3241</t>
  </si>
  <si>
    <t>Забезпечення діяльності інших закладів у сфері соціального захисту і соціального забезпечення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</si>
  <si>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освітньої субвенції</t>
  </si>
  <si>
    <t>Надання пільг окремим категоріям громадян з оплати послуг зв'язку</t>
  </si>
  <si>
    <t>3032</t>
  </si>
  <si>
    <t>0813032</t>
  </si>
  <si>
    <t>0212100</t>
  </si>
  <si>
    <t>2100</t>
  </si>
  <si>
    <t>0722</t>
  </si>
  <si>
    <t>Стоматологічна допомога населенню</t>
  </si>
  <si>
    <t>0470</t>
  </si>
  <si>
    <t>Реалізація програм і заходів в галузі зовнішньоекономічної діяльності</t>
  </si>
  <si>
    <t>0217630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</si>
  <si>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</si>
  <si>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</si>
  <si>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1015062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</si>
  <si>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</si>
  <si>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Інформація про бюджет територіальної громади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</si>
</sst>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6" fillId="7" borderId="1" applyNumberFormat="0" applyAlignment="0" applyProtection="0"/>
    <xf numFmtId="0" fontId="7" fillId="22" borderId="2" applyNumberFormat="0" applyAlignment="0" applyProtection="0"/>
    <xf numFmtId="0" fontId="15" fillId="22" borderId="1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>
      <alignment vertical="top"/>
    </xf>
    <xf numFmtId="0" fontId="11" fillId="0" borderId="3" applyNumberFormat="0" applyFill="0" applyAlignment="0" applyProtection="0"/>
    <xf numFmtId="0" fontId="9" fillId="23" borderId="4" applyNumberFormat="0" applyAlignment="0" applyProtection="0"/>
    <xf numFmtId="0" fontId="16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21" fillId="0" borderId="0"/>
    <xf numFmtId="0" fontId="5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3" fillId="10" borderId="5" applyNumberFormat="0" applyFont="0" applyAlignment="0" applyProtection="0"/>
    <xf numFmtId="0" fontId="18" fillId="0" borderId="6" applyNumberFormat="0" applyFill="0" applyAlignment="0" applyProtection="0"/>
    <xf numFmtId="0" fontId="20" fillId="0" borderId="0"/>
    <xf numFmtId="0" fontId="8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2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2" fillId="44" borderId="0" applyNumberFormat="0" applyBorder="0" applyAlignment="0" applyProtection="0"/>
  </cellStyleXfs>
  <cellXfs count="112">
    <xf numFmtId="0" fontId="0" fillId="0" borderId="0" xfId="0"/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/>
    <xf numFmtId="0" fontId="14" fillId="0" borderId="0" xfId="0" applyFont="1" applyFill="1"/>
    <xf numFmtId="0" fontId="14" fillId="0" borderId="0" xfId="0" applyNumberFormat="1" applyFont="1" applyFill="1" applyAlignment="1" applyProtection="1"/>
    <xf numFmtId="0" fontId="14" fillId="0" borderId="7" xfId="0" applyFont="1" applyFill="1" applyBorder="1" applyAlignment="1">
      <alignment horizontal="center"/>
    </xf>
    <xf numFmtId="0" fontId="3" fillId="0" borderId="0" xfId="0" applyNumberFormat="1" applyFont="1" applyFill="1" applyAlignment="1" applyProtection="1">
      <alignment horizontal="center"/>
    </xf>
    <xf numFmtId="0" fontId="14" fillId="0" borderId="0" xfId="0" applyFont="1" applyFill="1" applyAlignment="1">
      <alignment horizontal="center"/>
    </xf>
    <xf numFmtId="0" fontId="3" fillId="0" borderId="7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Alignment="1" applyProtection="1"/>
    <xf numFmtId="0" fontId="24" fillId="0" borderId="7" xfId="0" applyNumberFormat="1" applyFont="1" applyFill="1" applyBorder="1" applyAlignment="1" applyProtection="1">
      <alignment horizontal="center"/>
    </xf>
    <xf numFmtId="0" fontId="19" fillId="0" borderId="7" xfId="0" applyFont="1" applyFill="1" applyBorder="1" applyAlignment="1">
      <alignment horizontal="center"/>
    </xf>
    <xf numFmtId="0" fontId="14" fillId="24" borderId="0" xfId="0" applyFont="1" applyFill="1"/>
    <xf numFmtId="0" fontId="19" fillId="24" borderId="0" xfId="0" applyNumberFormat="1" applyFont="1" applyFill="1" applyBorder="1" applyAlignment="1" applyProtection="1">
      <alignment vertical="center" wrapText="1"/>
    </xf>
    <xf numFmtId="3" fontId="19" fillId="24" borderId="0" xfId="0" applyNumberFormat="1" applyFont="1" applyFill="1" applyBorder="1" applyAlignment="1" applyProtection="1">
      <alignment vertical="center" wrapText="1"/>
    </xf>
    <xf numFmtId="0" fontId="30" fillId="24" borderId="0" xfId="0" applyFont="1" applyFill="1" applyBorder="1" applyAlignment="1">
      <alignment horizontal="center" vertical="center" wrapText="1"/>
    </xf>
    <xf numFmtId="49" fontId="30" fillId="24" borderId="0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left" vertical="center" wrapText="1"/>
    </xf>
    <xf numFmtId="3" fontId="29" fillId="24" borderId="0" xfId="0" applyNumberFormat="1" applyFont="1" applyFill="1" applyBorder="1" applyAlignment="1">
      <alignment horizontal="center" vertical="center"/>
    </xf>
    <xf numFmtId="0" fontId="1" fillId="24" borderId="0" xfId="0" applyFont="1" applyFill="1"/>
    <xf numFmtId="3" fontId="14" fillId="0" borderId="0" xfId="0" applyNumberFormat="1" applyFont="1" applyFill="1" applyAlignment="1" applyProtection="1"/>
    <xf numFmtId="0" fontId="26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top"/>
    </xf>
    <xf numFmtId="0" fontId="31" fillId="0" borderId="0" xfId="0" applyNumberFormat="1" applyFont="1" applyFill="1" applyAlignment="1" applyProtection="1">
      <alignment vertical="center" wrapText="1"/>
    </xf>
    <xf numFmtId="0" fontId="25" fillId="24" borderId="8" xfId="0" applyNumberFormat="1" applyFont="1" applyFill="1" applyBorder="1" applyAlignment="1" applyProtection="1">
      <alignment horizontal="center" vertical="center" wrapText="1"/>
    </xf>
    <xf numFmtId="4" fontId="14" fillId="0" borderId="0" xfId="0" applyNumberFormat="1" applyFont="1" applyFill="1" applyAlignment="1" applyProtection="1"/>
    <xf numFmtId="3" fontId="14" fillId="0" borderId="7" xfId="0" applyNumberFormat="1" applyFont="1" applyFill="1" applyBorder="1" applyAlignment="1">
      <alignment horizontal="center"/>
    </xf>
    <xf numFmtId="4" fontId="14" fillId="24" borderId="0" xfId="0" applyNumberFormat="1" applyFont="1" applyFill="1"/>
    <xf numFmtId="0" fontId="32" fillId="24" borderId="0" xfId="0" applyNumberFormat="1" applyFont="1" applyFill="1" applyBorder="1" applyAlignment="1" applyProtection="1">
      <alignment horizontal="right" vertical="center" wrapText="1"/>
    </xf>
    <xf numFmtId="3" fontId="32" fillId="24" borderId="0" xfId="0" applyNumberFormat="1" applyFont="1" applyFill="1" applyBorder="1" applyAlignment="1" applyProtection="1">
      <alignment vertical="center" wrapText="1"/>
    </xf>
    <xf numFmtId="0" fontId="23" fillId="0" borderId="0" xfId="0" applyNumberFormat="1" applyFont="1" applyFill="1" applyAlignment="1" applyProtection="1"/>
    <xf numFmtId="0" fontId="32" fillId="0" borderId="0" xfId="0" applyNumberFormat="1" applyFont="1" applyFill="1" applyAlignment="1" applyProtection="1">
      <alignment horizontal="right"/>
    </xf>
    <xf numFmtId="3" fontId="23" fillId="24" borderId="0" xfId="0" applyNumberFormat="1" applyFont="1" applyFill="1" applyBorder="1" applyAlignment="1" applyProtection="1">
      <alignment vertical="center" wrapText="1"/>
    </xf>
    <xf numFmtId="3" fontId="23" fillId="0" borderId="0" xfId="0" applyNumberFormat="1" applyFont="1" applyFill="1" applyAlignment="1" applyProtection="1"/>
    <xf numFmtId="0" fontId="35" fillId="0" borderId="0" xfId="0" applyFont="1" applyAlignment="1">
      <alignment horizontal="center" vertical="center"/>
    </xf>
    <xf numFmtId="3" fontId="32" fillId="0" borderId="0" xfId="0" applyNumberFormat="1" applyFont="1" applyFill="1" applyAlignment="1" applyProtection="1">
      <alignment horizontal="right"/>
    </xf>
    <xf numFmtId="0" fontId="23" fillId="0" borderId="8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vertical="center"/>
    </xf>
    <xf numFmtId="0" fontId="23" fillId="0" borderId="8" xfId="0" applyFont="1" applyFill="1" applyBorder="1" applyAlignment="1">
      <alignment horizontal="justify" vertical="center" wrapText="1"/>
    </xf>
    <xf numFmtId="49" fontId="32" fillId="0" borderId="8" xfId="0" applyNumberFormat="1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left" vertical="center" wrapText="1"/>
    </xf>
    <xf numFmtId="49" fontId="23" fillId="0" borderId="8" xfId="0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49" fontId="23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vertical="center" wrapText="1"/>
    </xf>
    <xf numFmtId="0" fontId="23" fillId="0" borderId="8" xfId="0" applyFont="1" applyBorder="1" applyAlignment="1">
      <alignment horizontal="left" vertical="center" wrapText="1"/>
    </xf>
    <xf numFmtId="49" fontId="32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vertical="center" wrapText="1"/>
    </xf>
    <xf numFmtId="49" fontId="32" fillId="0" borderId="8" xfId="0" applyNumberFormat="1" applyFont="1" applyFill="1" applyBorder="1" applyAlignment="1">
      <alignment horizontal="left" vertical="center" wrapText="1"/>
    </xf>
    <xf numFmtId="4" fontId="36" fillId="24" borderId="8" xfId="48" applyNumberFormat="1" applyFont="1" applyFill="1" applyBorder="1" applyAlignment="1">
      <alignment horizontal="center" vertical="center"/>
    </xf>
    <xf numFmtId="4" fontId="36" fillId="0" borderId="8" xfId="48" applyNumberFormat="1" applyFont="1" applyFill="1" applyBorder="1" applyAlignment="1">
      <alignment horizontal="center" vertical="center"/>
    </xf>
    <xf numFmtId="4" fontId="37" fillId="0" borderId="8" xfId="48" applyNumberFormat="1" applyFont="1" applyFill="1" applyBorder="1" applyAlignment="1">
      <alignment horizontal="center" vertical="center"/>
    </xf>
    <xf numFmtId="4" fontId="37" fillId="0" borderId="10" xfId="48" applyNumberFormat="1" applyFont="1" applyFill="1" applyBorder="1" applyAlignment="1">
      <alignment horizontal="center" vertical="center"/>
    </xf>
    <xf numFmtId="4" fontId="38" fillId="0" borderId="8" xfId="48" applyNumberFormat="1" applyFont="1" applyFill="1" applyBorder="1" applyAlignment="1">
      <alignment horizontal="center" vertical="center"/>
    </xf>
    <xf numFmtId="4" fontId="36" fillId="0" borderId="8" xfId="0" applyNumberFormat="1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5" fillId="0" borderId="7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/>
    <xf numFmtId="0" fontId="23" fillId="0" borderId="0" xfId="0" applyNumberFormat="1" applyFont="1" applyFill="1" applyAlignment="1" applyProtection="1">
      <alignment vertical="center"/>
    </xf>
    <xf numFmtId="0" fontId="14" fillId="25" borderId="0" xfId="0" applyFont="1" applyFill="1"/>
    <xf numFmtId="4" fontId="14" fillId="0" borderId="7" xfId="0" applyNumberFormat="1" applyFont="1" applyFill="1" applyBorder="1" applyAlignment="1">
      <alignment horizontal="center"/>
    </xf>
    <xf numFmtId="4" fontId="29" fillId="0" borderId="8" xfId="48" applyNumberFormat="1" applyFont="1" applyFill="1" applyBorder="1" applyAlignment="1">
      <alignment horizontal="center" vertical="center"/>
    </xf>
    <xf numFmtId="4" fontId="32" fillId="24" borderId="0" xfId="0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Alignment="1" applyProtection="1"/>
    <xf numFmtId="4" fontId="32" fillId="24" borderId="0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Fill="1" applyAlignment="1" applyProtection="1"/>
    <xf numFmtId="3" fontId="28" fillId="0" borderId="0" xfId="0" applyNumberFormat="1" applyFont="1" applyFill="1" applyAlignment="1" applyProtection="1"/>
    <xf numFmtId="4" fontId="14" fillId="0" borderId="0" xfId="0" applyNumberFormat="1" applyFont="1" applyFill="1" applyBorder="1" applyAlignment="1">
      <alignment horizontal="center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49" fontId="23" fillId="0" borderId="13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vertical="center" wrapText="1"/>
    </xf>
    <xf numFmtId="0" fontId="40" fillId="26" borderId="8" xfId="0" applyFont="1" applyFill="1" applyBorder="1" applyAlignment="1">
      <alignment horizontal="left" vertical="center" wrapText="1"/>
    </xf>
    <xf numFmtId="4" fontId="39" fillId="24" borderId="0" xfId="0" applyNumberFormat="1" applyFont="1" applyFill="1"/>
    <xf numFmtId="4" fontId="23" fillId="24" borderId="0" xfId="0" applyNumberFormat="1" applyFont="1" applyFill="1" applyAlignment="1">
      <alignment horizontal="center"/>
    </xf>
    <xf numFmtId="0" fontId="39" fillId="24" borderId="0" xfId="0" applyFont="1" applyFill="1" applyAlignment="1">
      <alignment horizontal="center"/>
    </xf>
    <xf numFmtId="4" fontId="39" fillId="24" borderId="0" xfId="0" applyNumberFormat="1" applyFont="1" applyFill="1" applyAlignment="1">
      <alignment horizontal="center"/>
    </xf>
    <xf numFmtId="0" fontId="3" fillId="24" borderId="0" xfId="0" applyNumberFormat="1" applyFont="1" applyFill="1" applyBorder="1" applyAlignment="1" applyProtection="1">
      <alignment horizontal="center" vertical="center" wrapText="1"/>
    </xf>
    <xf numFmtId="4" fontId="39" fillId="25" borderId="0" xfId="0" applyNumberFormat="1" applyFont="1" applyFill="1" applyAlignment="1">
      <alignment horizontal="center"/>
    </xf>
    <xf numFmtId="4" fontId="39" fillId="24" borderId="0" xfId="0" applyNumberFormat="1" applyFont="1" applyFill="1" applyAlignment="1">
      <alignment horizontal="center" wrapText="1"/>
    </xf>
    <xf numFmtId="4" fontId="23" fillId="25" borderId="0" xfId="0" applyNumberFormat="1" applyFont="1" applyFill="1" applyAlignment="1">
      <alignment horizontal="center"/>
    </xf>
    <xf numFmtId="4" fontId="14" fillId="0" borderId="0" xfId="0" applyNumberFormat="1" applyFont="1" applyFill="1"/>
    <xf numFmtId="0" fontId="3" fillId="24" borderId="0" xfId="0" applyFont="1" applyFill="1" applyAlignment="1">
      <alignment horizontal="center"/>
    </xf>
    <xf numFmtId="0" fontId="39" fillId="24" borderId="0" xfId="0" applyFont="1" applyFill="1"/>
    <xf numFmtId="4" fontId="23" fillId="0" borderId="0" xfId="0" applyNumberFormat="1" applyFont="1" applyFill="1" applyAlignment="1" applyProtection="1"/>
    <xf numFmtId="4" fontId="32" fillId="0" borderId="0" xfId="0" applyNumberFormat="1" applyFont="1" applyFill="1" applyAlignment="1" applyProtection="1">
      <alignment horizontal="right"/>
    </xf>
    <xf numFmtId="4" fontId="23" fillId="0" borderId="0" xfId="0" applyNumberFormat="1" applyFont="1" applyFill="1"/>
    <xf numFmtId="0" fontId="3" fillId="0" borderId="0" xfId="0" applyNumberFormat="1" applyFont="1" applyFill="1" applyAlignment="1" applyProtection="1"/>
    <xf numFmtId="3" fontId="3" fillId="24" borderId="0" xfId="0" applyNumberFormat="1" applyFont="1" applyFill="1" applyBorder="1" applyAlignment="1" applyProtection="1">
      <alignment horizontal="center" vertical="center" wrapText="1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33" fillId="0" borderId="8" xfId="0" applyFont="1" applyBorder="1" applyAlignment="1">
      <alignment horizontal="center" vertical="center" wrapText="1"/>
    </xf>
    <xf numFmtId="0" fontId="25" fillId="24" borderId="8" xfId="0" applyNumberFormat="1" applyFont="1" applyFill="1" applyBorder="1" applyAlignment="1" applyProtection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9" fontId="34" fillId="0" borderId="0" xfId="0" applyNumberFormat="1" applyFont="1" applyAlignment="1"/>
    <xf numFmtId="0" fontId="25" fillId="0" borderId="8" xfId="0" applyFont="1" applyFill="1" applyBorder="1" applyAlignment="1">
      <alignment horizontal="center" vertical="center" wrapText="1"/>
    </xf>
    <xf numFmtId="3" fontId="23" fillId="24" borderId="0" xfId="0" applyNumberFormat="1" applyFont="1" applyFill="1" applyBorder="1" applyAlignment="1" applyProtection="1">
      <alignment horizontal="left" vertical="center" wrapText="1"/>
    </xf>
    <xf numFmtId="4" fontId="32" fillId="24" borderId="0" xfId="0" applyNumberFormat="1" applyFont="1" applyFill="1" applyBorder="1" applyAlignment="1" applyProtection="1">
      <alignment horizontal="left" vertical="center" wrapText="1"/>
    </xf>
    <xf numFmtId="0" fontId="32" fillId="0" borderId="0" xfId="0" applyNumberFormat="1" applyFont="1" applyFill="1" applyAlignment="1" applyProtection="1">
      <alignment horizontal="center" vertical="center" wrapText="1"/>
    </xf>
    <xf numFmtId="0" fontId="23" fillId="0" borderId="0" xfId="0" applyNumberFormat="1" applyFont="1" applyFill="1" applyAlignment="1" applyProtection="1">
      <alignment horizontal="center" vertical="center" wrapText="1"/>
    </xf>
  </cellXfs>
  <cellStyles count="79">
    <cellStyle name="20% - Акцент1" xfId="1"/>
    <cellStyle name="20% — акцент1" xfId="61" builtinId="30" hidden="1"/>
    <cellStyle name="20% - Акцент2" xfId="2"/>
    <cellStyle name="20% — акцент2" xfId="64" builtinId="34" hidden="1"/>
    <cellStyle name="20% - Акцент3" xfId="3"/>
    <cellStyle name="20% — акцент3" xfId="67" builtinId="38" hidden="1"/>
    <cellStyle name="20% - Акцент4" xfId="4"/>
    <cellStyle name="20% — акцент4" xfId="70" builtinId="42" hidden="1"/>
    <cellStyle name="20% - Акцент5" xfId="5"/>
    <cellStyle name="20% — акцент5" xfId="73" builtinId="46" hidden="1"/>
    <cellStyle name="20% - Акцент6" xfId="6"/>
    <cellStyle name="20% — акцент6" xfId="76" builtinId="50" hidden="1"/>
    <cellStyle name="40% - Акцент1" xfId="7"/>
    <cellStyle name="40% — акцент1" xfId="62" builtinId="31" hidden="1"/>
    <cellStyle name="40% - Акцент2" xfId="8"/>
    <cellStyle name="40% — акцент2" xfId="65" builtinId="35" hidden="1"/>
    <cellStyle name="40% - Акцент3" xfId="9"/>
    <cellStyle name="40% — акцент3" xfId="68" builtinId="39" hidden="1"/>
    <cellStyle name="40% - Акцент4" xfId="10"/>
    <cellStyle name="40% — акцент4" xfId="71" builtinId="43" hidden="1"/>
    <cellStyle name="40% - Акцент5" xfId="11"/>
    <cellStyle name="40% — акцент5" xfId="74" builtinId="47" hidden="1"/>
    <cellStyle name="40% - Акцент6" xfId="12"/>
    <cellStyle name="40% — акцент6" xfId="77" builtinId="51" hidden="1"/>
    <cellStyle name="60% - Акцент1" xfId="13"/>
    <cellStyle name="60% — акцент1" xfId="63" builtinId="32" hidden="1"/>
    <cellStyle name="60% - Акцент2" xfId="14"/>
    <cellStyle name="60% — акцент2" xfId="66" builtinId="36" hidden="1"/>
    <cellStyle name="60% - Акцент3" xfId="15"/>
    <cellStyle name="60% — акцент3" xfId="69" builtinId="40" hidden="1"/>
    <cellStyle name="60% - Акцент4" xfId="16"/>
    <cellStyle name="60% — акцент4" xfId="72" builtinId="44" hidden="1"/>
    <cellStyle name="60% - Акцент5" xfId="17"/>
    <cellStyle name="60% — акцент5" xfId="75" builtinId="48" hidden="1"/>
    <cellStyle name="60% - Акцент6" xfId="18"/>
    <cellStyle name="60% — акцент6" xfId="78" builtinId="52" hidden="1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Контрольная ячейка" xfId="50"/>
    <cellStyle name="Название" xfId="51"/>
    <cellStyle name="Нейтральный" xfId="52"/>
    <cellStyle name="Обычный" xfId="0" builtinId="0"/>
    <cellStyle name="Обычный 2" xfId="53"/>
    <cellStyle name="Плохой" xfId="54"/>
    <cellStyle name="Пояснение" xfId="55"/>
    <cellStyle name="Примечание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showGridLines="0" showZeros="0" tabSelected="1" zoomScale="85" zoomScaleNormal="85" zoomScaleSheetLayoutView="75" workbookViewId="0">
      <selection activeCell="A2" sqref="A2:P2"/>
    </sheetView>
  </sheetViews>
  <sheetFormatPr defaultColWidth="9.1640625" defaultRowHeight="12.75" x14ac:dyDescent="0.2"/>
  <cols>
    <col min="1" max="1" width="15.83203125" style="9" customWidth="1"/>
    <col min="2" max="2" width="16.33203125" style="9" customWidth="1"/>
    <col min="3" max="3" width="16" style="9" customWidth="1"/>
    <col min="4" max="4" width="88.1640625" style="4" customWidth="1"/>
    <col min="5" max="5" width="19" style="4" customWidth="1"/>
    <col min="6" max="6" width="18.6640625" style="4" customWidth="1"/>
    <col min="7" max="7" width="18.5" style="4" customWidth="1"/>
    <col min="8" max="8" width="18.83203125" style="4" customWidth="1"/>
    <col min="9" max="9" width="17.1640625" style="4" customWidth="1"/>
    <col min="10" max="10" width="17.33203125" style="4" customWidth="1"/>
    <col min="11" max="11" width="17.6640625" style="4" customWidth="1"/>
    <col min="12" max="12" width="17.1640625" style="4" customWidth="1"/>
    <col min="13" max="13" width="15.33203125" style="4" customWidth="1"/>
    <col min="14" max="14" width="14.33203125" style="4" customWidth="1"/>
    <col min="15" max="15" width="17.5" style="4" customWidth="1"/>
    <col min="16" max="16" width="18.5" style="4" customWidth="1"/>
    <col min="17" max="17" width="21.6640625" style="3" bestFit="1" customWidth="1"/>
    <col min="18" max="18" width="23.83203125" style="3" customWidth="1"/>
    <col min="19" max="19" width="21.6640625" style="3" bestFit="1" customWidth="1"/>
    <col min="20" max="20" width="14.5" style="3" customWidth="1"/>
    <col min="21" max="16384" width="9.1640625" style="3"/>
  </cols>
  <sheetData>
    <row r="1" spans="1:18" ht="90.75" customHeight="1" x14ac:dyDescent="0.3">
      <c r="A1" s="99" t="s">
        <v>179</v>
      </c>
      <c r="D1" s="2"/>
      <c r="E1" s="1"/>
      <c r="F1" s="1"/>
      <c r="G1" s="1"/>
      <c r="H1" s="1"/>
      <c r="I1" s="1"/>
      <c r="J1" s="1"/>
      <c r="K1" s="1"/>
      <c r="L1" s="110"/>
      <c r="M1" s="111"/>
      <c r="N1" s="111"/>
      <c r="O1" s="111"/>
      <c r="P1" s="111"/>
      <c r="Q1" s="26"/>
    </row>
    <row r="2" spans="1:18" ht="39.75" customHeight="1" x14ac:dyDescent="0.2">
      <c r="A2" s="102" t="s">
        <v>159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8" ht="24" customHeight="1" x14ac:dyDescent="0.25">
      <c r="A3" s="21"/>
      <c r="B3" s="106"/>
      <c r="C3" s="106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8" ht="18.75" x14ac:dyDescent="0.3">
      <c r="A4" s="23"/>
      <c r="B4" s="66"/>
      <c r="C4" s="67"/>
      <c r="D4" s="24"/>
      <c r="E4" s="76"/>
      <c r="F4" s="24"/>
      <c r="G4" s="25"/>
      <c r="H4" s="24"/>
      <c r="I4" s="24"/>
      <c r="J4" s="6"/>
      <c r="K4" s="7"/>
      <c r="L4" s="7"/>
      <c r="M4" s="7"/>
      <c r="N4" s="7"/>
      <c r="O4" s="7"/>
      <c r="P4" s="3"/>
    </row>
    <row r="5" spans="1:18" ht="18.75" x14ac:dyDescent="0.3">
      <c r="A5" s="10"/>
      <c r="B5" s="11"/>
      <c r="C5" s="11"/>
      <c r="D5" s="5"/>
      <c r="E5" s="29"/>
      <c r="F5" s="69"/>
      <c r="G5" s="8"/>
      <c r="H5" s="5"/>
      <c r="I5" s="5"/>
      <c r="J5" s="6"/>
      <c r="K5" s="7"/>
      <c r="L5" s="7"/>
      <c r="M5" s="7"/>
      <c r="N5" s="7"/>
      <c r="O5" s="7"/>
      <c r="P5" s="65" t="s">
        <v>2</v>
      </c>
    </row>
    <row r="6" spans="1:18" s="12" customFormat="1" ht="20.45" customHeight="1" x14ac:dyDescent="0.2">
      <c r="A6" s="103" t="s">
        <v>98</v>
      </c>
      <c r="B6" s="103" t="s">
        <v>99</v>
      </c>
      <c r="C6" s="103" t="s">
        <v>100</v>
      </c>
      <c r="D6" s="103" t="s">
        <v>101</v>
      </c>
      <c r="E6" s="104" t="s">
        <v>12</v>
      </c>
      <c r="F6" s="104"/>
      <c r="G6" s="104"/>
      <c r="H6" s="104"/>
      <c r="I6" s="104"/>
      <c r="J6" s="101" t="s">
        <v>13</v>
      </c>
      <c r="K6" s="101"/>
      <c r="L6" s="101"/>
      <c r="M6" s="101"/>
      <c r="N6" s="101"/>
      <c r="O6" s="101"/>
      <c r="P6" s="101" t="s">
        <v>14</v>
      </c>
    </row>
    <row r="7" spans="1:18" s="12" customFormat="1" ht="22.5" customHeight="1" x14ac:dyDescent="0.2">
      <c r="A7" s="103"/>
      <c r="B7" s="103"/>
      <c r="C7" s="103"/>
      <c r="D7" s="103"/>
      <c r="E7" s="105" t="s">
        <v>96</v>
      </c>
      <c r="F7" s="105" t="s">
        <v>15</v>
      </c>
      <c r="G7" s="104" t="s">
        <v>16</v>
      </c>
      <c r="H7" s="104"/>
      <c r="I7" s="104" t="s">
        <v>17</v>
      </c>
      <c r="J7" s="107" t="s">
        <v>96</v>
      </c>
      <c r="K7" s="101" t="s">
        <v>97</v>
      </c>
      <c r="L7" s="105" t="s">
        <v>15</v>
      </c>
      <c r="M7" s="101" t="s">
        <v>16</v>
      </c>
      <c r="N7" s="101"/>
      <c r="O7" s="101" t="s">
        <v>17</v>
      </c>
      <c r="P7" s="101"/>
    </row>
    <row r="8" spans="1:18" s="12" customFormat="1" ht="20.25" customHeight="1" x14ac:dyDescent="0.2">
      <c r="A8" s="103"/>
      <c r="B8" s="103"/>
      <c r="C8" s="103"/>
      <c r="D8" s="103"/>
      <c r="E8" s="105"/>
      <c r="F8" s="105"/>
      <c r="G8" s="104" t="s">
        <v>18</v>
      </c>
      <c r="H8" s="104" t="s">
        <v>19</v>
      </c>
      <c r="I8" s="104"/>
      <c r="J8" s="107"/>
      <c r="K8" s="101"/>
      <c r="L8" s="105"/>
      <c r="M8" s="104" t="s">
        <v>18</v>
      </c>
      <c r="N8" s="101" t="s">
        <v>19</v>
      </c>
      <c r="O8" s="101"/>
      <c r="P8" s="101"/>
    </row>
    <row r="9" spans="1:18" s="12" customFormat="1" ht="50.25" customHeight="1" x14ac:dyDescent="0.2">
      <c r="A9" s="103"/>
      <c r="B9" s="103"/>
      <c r="C9" s="103"/>
      <c r="D9" s="103"/>
      <c r="E9" s="105"/>
      <c r="F9" s="105"/>
      <c r="G9" s="104"/>
      <c r="H9" s="104"/>
      <c r="I9" s="104"/>
      <c r="J9" s="107"/>
      <c r="K9" s="101"/>
      <c r="L9" s="105"/>
      <c r="M9" s="104"/>
      <c r="N9" s="101"/>
      <c r="O9" s="101"/>
      <c r="P9" s="101"/>
    </row>
    <row r="10" spans="1:18" s="12" customFormat="1" ht="18" customHeight="1" x14ac:dyDescent="0.2">
      <c r="A10" s="27">
        <v>1</v>
      </c>
      <c r="B10" s="27">
        <f>A10+1</f>
        <v>2</v>
      </c>
      <c r="C10" s="27">
        <f t="shared" ref="C10:K10" si="0">B10+1</f>
        <v>3</v>
      </c>
      <c r="D10" s="27">
        <f t="shared" si="0"/>
        <v>4</v>
      </c>
      <c r="E10" s="27">
        <f t="shared" si="0"/>
        <v>5</v>
      </c>
      <c r="F10" s="27">
        <f t="shared" si="0"/>
        <v>6</v>
      </c>
      <c r="G10" s="27">
        <f t="shared" si="0"/>
        <v>7</v>
      </c>
      <c r="H10" s="27">
        <f t="shared" si="0"/>
        <v>8</v>
      </c>
      <c r="I10" s="27">
        <f t="shared" si="0"/>
        <v>9</v>
      </c>
      <c r="J10" s="27">
        <f t="shared" si="0"/>
        <v>10</v>
      </c>
      <c r="K10" s="27">
        <f t="shared" si="0"/>
        <v>11</v>
      </c>
      <c r="L10" s="27">
        <f>K10+1</f>
        <v>12</v>
      </c>
      <c r="M10" s="27">
        <f>L10+1</f>
        <v>13</v>
      </c>
      <c r="N10" s="27">
        <f>M10+1</f>
        <v>14</v>
      </c>
      <c r="O10" s="27">
        <f>N10+1</f>
        <v>15</v>
      </c>
      <c r="P10" s="27">
        <f>O10+1</f>
        <v>16</v>
      </c>
    </row>
    <row r="11" spans="1:18" s="12" customFormat="1" ht="39.75" customHeight="1" x14ac:dyDescent="0.3">
      <c r="A11" s="43" t="s">
        <v>57</v>
      </c>
      <c r="B11" s="43" t="s">
        <v>56</v>
      </c>
      <c r="C11" s="43"/>
      <c r="D11" s="44" t="s">
        <v>144</v>
      </c>
      <c r="E11" s="57">
        <f>E12</f>
        <v>195744000</v>
      </c>
      <c r="F11" s="57">
        <f t="shared" ref="F11:P11" si="1">F12</f>
        <v>160091500</v>
      </c>
      <c r="G11" s="57">
        <f t="shared" si="1"/>
        <v>78421700</v>
      </c>
      <c r="H11" s="56">
        <f t="shared" si="1"/>
        <v>15579600</v>
      </c>
      <c r="I11" s="56">
        <f t="shared" si="1"/>
        <v>35652500</v>
      </c>
      <c r="J11" s="56">
        <f t="shared" si="1"/>
        <v>17167700</v>
      </c>
      <c r="K11" s="56">
        <f t="shared" si="1"/>
        <v>15177700</v>
      </c>
      <c r="L11" s="56">
        <f t="shared" si="1"/>
        <v>1440000</v>
      </c>
      <c r="M11" s="56">
        <f t="shared" si="1"/>
        <v>250000</v>
      </c>
      <c r="N11" s="56">
        <f t="shared" si="1"/>
        <v>160000</v>
      </c>
      <c r="O11" s="56">
        <f t="shared" si="1"/>
        <v>15727700</v>
      </c>
      <c r="P11" s="56">
        <f t="shared" si="1"/>
        <v>212911700</v>
      </c>
      <c r="Q11" s="88"/>
      <c r="R11" s="86"/>
    </row>
    <row r="12" spans="1:18" s="12" customFormat="1" ht="39.75" customHeight="1" x14ac:dyDescent="0.3">
      <c r="A12" s="43" t="s">
        <v>58</v>
      </c>
      <c r="B12" s="43" t="s">
        <v>56</v>
      </c>
      <c r="C12" s="43"/>
      <c r="D12" s="44" t="s">
        <v>145</v>
      </c>
      <c r="E12" s="56">
        <f t="shared" ref="E12:P12" si="2">SUM(E13:E29)</f>
        <v>195744000</v>
      </c>
      <c r="F12" s="56">
        <f t="shared" si="2"/>
        <v>160091500</v>
      </c>
      <c r="G12" s="56">
        <f t="shared" si="2"/>
        <v>78421700</v>
      </c>
      <c r="H12" s="56">
        <f t="shared" si="2"/>
        <v>15579600</v>
      </c>
      <c r="I12" s="56">
        <f t="shared" si="2"/>
        <v>35652500</v>
      </c>
      <c r="J12" s="56">
        <f t="shared" si="2"/>
        <v>17167700</v>
      </c>
      <c r="K12" s="56">
        <f t="shared" si="2"/>
        <v>15177700</v>
      </c>
      <c r="L12" s="56">
        <f t="shared" si="2"/>
        <v>1440000</v>
      </c>
      <c r="M12" s="56">
        <f t="shared" si="2"/>
        <v>250000</v>
      </c>
      <c r="N12" s="56">
        <f t="shared" si="2"/>
        <v>160000</v>
      </c>
      <c r="O12" s="56">
        <f t="shared" si="2"/>
        <v>15727700</v>
      </c>
      <c r="P12" s="56">
        <f t="shared" si="2"/>
        <v>212911700</v>
      </c>
      <c r="Q12" s="88"/>
      <c r="R12" s="86"/>
    </row>
    <row r="13" spans="1:18" s="12" customFormat="1" ht="36" customHeight="1" x14ac:dyDescent="0.3">
      <c r="A13" s="45" t="s">
        <v>74</v>
      </c>
      <c r="B13" s="45" t="s">
        <v>75</v>
      </c>
      <c r="C13" s="45" t="s">
        <v>20</v>
      </c>
      <c r="D13" s="39" t="s">
        <v>76</v>
      </c>
      <c r="E13" s="57">
        <f>F13+I13</f>
        <v>90000000</v>
      </c>
      <c r="F13" s="58">
        <v>90000000</v>
      </c>
      <c r="G13" s="58">
        <v>63939800</v>
      </c>
      <c r="H13" s="58">
        <v>4768000</v>
      </c>
      <c r="I13" s="58"/>
      <c r="J13" s="57">
        <f>L13+O13</f>
        <v>0</v>
      </c>
      <c r="K13" s="58"/>
      <c r="L13" s="58"/>
      <c r="M13" s="58"/>
      <c r="N13" s="58"/>
      <c r="O13" s="58"/>
      <c r="P13" s="56">
        <f t="shared" ref="P13:P31" si="3">E13+J13</f>
        <v>90000000</v>
      </c>
      <c r="Q13" s="88"/>
      <c r="R13" s="86"/>
    </row>
    <row r="14" spans="1:18" s="12" customFormat="1" ht="28.5" customHeight="1" x14ac:dyDescent="0.3">
      <c r="A14" s="45" t="s">
        <v>119</v>
      </c>
      <c r="B14" s="45" t="s">
        <v>120</v>
      </c>
      <c r="C14" s="45" t="s">
        <v>121</v>
      </c>
      <c r="D14" s="40" t="s">
        <v>122</v>
      </c>
      <c r="E14" s="57">
        <f t="shared" ref="E14:E65" si="4">F14+I14</f>
        <v>21623200</v>
      </c>
      <c r="F14" s="58">
        <v>21623200</v>
      </c>
      <c r="G14" s="58"/>
      <c r="H14" s="58"/>
      <c r="I14" s="58"/>
      <c r="J14" s="57">
        <f>L14+O14</f>
        <v>5177700</v>
      </c>
      <c r="K14" s="58">
        <v>5177700</v>
      </c>
      <c r="L14" s="58"/>
      <c r="M14" s="58"/>
      <c r="N14" s="58"/>
      <c r="O14" s="58">
        <v>5177700</v>
      </c>
      <c r="P14" s="56">
        <f t="shared" si="3"/>
        <v>26800900</v>
      </c>
      <c r="Q14" s="88"/>
      <c r="R14" s="86"/>
    </row>
    <row r="15" spans="1:18" s="12" customFormat="1" ht="28.5" customHeight="1" x14ac:dyDescent="0.3">
      <c r="A15" s="45" t="s">
        <v>168</v>
      </c>
      <c r="B15" s="45" t="s">
        <v>169</v>
      </c>
      <c r="C15" s="46" t="s">
        <v>170</v>
      </c>
      <c r="D15" s="40" t="s">
        <v>171</v>
      </c>
      <c r="E15" s="57">
        <f t="shared" si="4"/>
        <v>334300</v>
      </c>
      <c r="F15" s="58">
        <v>334300</v>
      </c>
      <c r="G15" s="58"/>
      <c r="H15" s="58"/>
      <c r="I15" s="58"/>
      <c r="J15" s="57"/>
      <c r="K15" s="58"/>
      <c r="L15" s="58"/>
      <c r="M15" s="58"/>
      <c r="N15" s="58"/>
      <c r="O15" s="58"/>
      <c r="P15" s="56">
        <f t="shared" si="3"/>
        <v>334300</v>
      </c>
      <c r="Q15" s="88"/>
      <c r="R15" s="86"/>
    </row>
    <row r="16" spans="1:18" s="12" customFormat="1" ht="39" customHeight="1" x14ac:dyDescent="0.3">
      <c r="A16" s="45" t="s">
        <v>110</v>
      </c>
      <c r="B16" s="45" t="s">
        <v>111</v>
      </c>
      <c r="C16" s="46" t="s">
        <v>112</v>
      </c>
      <c r="D16" s="40" t="s">
        <v>113</v>
      </c>
      <c r="E16" s="57">
        <f t="shared" si="4"/>
        <v>3090600</v>
      </c>
      <c r="F16" s="58">
        <v>3090600</v>
      </c>
      <c r="G16" s="58"/>
      <c r="H16" s="58"/>
      <c r="I16" s="58"/>
      <c r="J16" s="57">
        <f>L16+O16</f>
        <v>0</v>
      </c>
      <c r="K16" s="58"/>
      <c r="L16" s="58"/>
      <c r="M16" s="58"/>
      <c r="N16" s="58"/>
      <c r="O16" s="58"/>
      <c r="P16" s="56">
        <f t="shared" si="3"/>
        <v>3090600</v>
      </c>
      <c r="Q16" s="88"/>
      <c r="R16" s="86"/>
    </row>
    <row r="17" spans="1:18" s="12" customFormat="1" ht="33.75" customHeight="1" x14ac:dyDescent="0.3">
      <c r="A17" s="45" t="s">
        <v>133</v>
      </c>
      <c r="B17" s="45" t="s">
        <v>134</v>
      </c>
      <c r="C17" s="46" t="s">
        <v>135</v>
      </c>
      <c r="D17" s="40" t="s">
        <v>136</v>
      </c>
      <c r="E17" s="57">
        <f t="shared" si="4"/>
        <v>4000</v>
      </c>
      <c r="F17" s="59">
        <v>4000</v>
      </c>
      <c r="G17" s="58"/>
      <c r="H17" s="58"/>
      <c r="I17" s="58"/>
      <c r="J17" s="57"/>
      <c r="K17" s="58"/>
      <c r="L17" s="58"/>
      <c r="M17" s="58"/>
      <c r="N17" s="58"/>
      <c r="O17" s="58"/>
      <c r="P17" s="56">
        <f t="shared" si="3"/>
        <v>4000</v>
      </c>
      <c r="Q17" s="88"/>
      <c r="R17" s="86"/>
    </row>
    <row r="18" spans="1:18" s="12" customFormat="1" ht="45.75" customHeight="1" x14ac:dyDescent="0.3">
      <c r="A18" s="45" t="s">
        <v>161</v>
      </c>
      <c r="B18" s="45" t="s">
        <v>162</v>
      </c>
      <c r="C18" s="46" t="s">
        <v>25</v>
      </c>
      <c r="D18" s="40" t="s">
        <v>163</v>
      </c>
      <c r="E18" s="57">
        <f t="shared" si="4"/>
        <v>20000000</v>
      </c>
      <c r="F18" s="58">
        <v>20000000</v>
      </c>
      <c r="G18" s="58">
        <v>14481900</v>
      </c>
      <c r="H18" s="58">
        <v>580400</v>
      </c>
      <c r="I18" s="58"/>
      <c r="J18" s="57">
        <f>L18+O18</f>
        <v>1440000</v>
      </c>
      <c r="K18" s="58"/>
      <c r="L18" s="58">
        <v>1440000</v>
      </c>
      <c r="M18" s="58">
        <v>250000</v>
      </c>
      <c r="N18" s="58">
        <v>160000</v>
      </c>
      <c r="O18" s="58"/>
      <c r="P18" s="57">
        <f t="shared" si="3"/>
        <v>21440000</v>
      </c>
      <c r="Q18" s="88"/>
      <c r="R18" s="86"/>
    </row>
    <row r="19" spans="1:18" s="12" customFormat="1" ht="25.5" customHeight="1" x14ac:dyDescent="0.3">
      <c r="A19" s="45" t="s">
        <v>107</v>
      </c>
      <c r="B19" s="45" t="s">
        <v>23</v>
      </c>
      <c r="C19" s="47" t="s">
        <v>7</v>
      </c>
      <c r="D19" s="41" t="s">
        <v>51</v>
      </c>
      <c r="E19" s="57">
        <f t="shared" si="4"/>
        <v>3800000</v>
      </c>
      <c r="F19" s="58">
        <v>3800000</v>
      </c>
      <c r="G19" s="58"/>
      <c r="H19" s="58"/>
      <c r="I19" s="58"/>
      <c r="J19" s="57">
        <f t="shared" ref="J19:J29" si="5">L19+O19</f>
        <v>0</v>
      </c>
      <c r="K19" s="58"/>
      <c r="L19" s="58"/>
      <c r="M19" s="58"/>
      <c r="N19" s="58"/>
      <c r="O19" s="58"/>
      <c r="P19" s="56">
        <f t="shared" si="3"/>
        <v>3800000</v>
      </c>
      <c r="Q19" s="88"/>
      <c r="R19" s="86"/>
    </row>
    <row r="20" spans="1:18" s="68" customFormat="1" ht="25.5" customHeight="1" x14ac:dyDescent="0.3">
      <c r="A20" s="45" t="s">
        <v>61</v>
      </c>
      <c r="B20" s="48">
        <v>6013</v>
      </c>
      <c r="C20" s="45" t="s">
        <v>27</v>
      </c>
      <c r="D20" s="39" t="s">
        <v>34</v>
      </c>
      <c r="E20" s="57">
        <f t="shared" si="4"/>
        <v>8100000</v>
      </c>
      <c r="F20" s="58"/>
      <c r="G20" s="58"/>
      <c r="H20" s="58"/>
      <c r="I20" s="58">
        <v>8100000</v>
      </c>
      <c r="J20" s="57">
        <f t="shared" si="5"/>
        <v>0</v>
      </c>
      <c r="K20" s="58"/>
      <c r="L20" s="58"/>
      <c r="M20" s="58"/>
      <c r="N20" s="58"/>
      <c r="O20" s="58"/>
      <c r="P20" s="57">
        <f t="shared" si="3"/>
        <v>8100000</v>
      </c>
      <c r="Q20" s="90"/>
      <c r="R20" s="92"/>
    </row>
    <row r="21" spans="1:18" s="12" customFormat="1" ht="46.5" customHeight="1" x14ac:dyDescent="0.3">
      <c r="A21" s="45" t="s">
        <v>59</v>
      </c>
      <c r="B21" s="48">
        <v>6020</v>
      </c>
      <c r="C21" s="45" t="s">
        <v>27</v>
      </c>
      <c r="D21" s="39" t="s">
        <v>35</v>
      </c>
      <c r="E21" s="57">
        <f t="shared" si="4"/>
        <v>26812500</v>
      </c>
      <c r="F21" s="58"/>
      <c r="G21" s="58"/>
      <c r="H21" s="58"/>
      <c r="I21" s="58">
        <v>26812500</v>
      </c>
      <c r="J21" s="57">
        <f t="shared" si="5"/>
        <v>0</v>
      </c>
      <c r="K21" s="58"/>
      <c r="L21" s="58"/>
      <c r="M21" s="58"/>
      <c r="N21" s="58"/>
      <c r="O21" s="58"/>
      <c r="P21" s="56">
        <f t="shared" si="3"/>
        <v>26812500</v>
      </c>
      <c r="Q21" s="88"/>
      <c r="R21" s="86"/>
    </row>
    <row r="22" spans="1:18" s="12" customFormat="1" ht="30.75" customHeight="1" x14ac:dyDescent="0.3">
      <c r="A22" s="45" t="s">
        <v>60</v>
      </c>
      <c r="B22" s="48">
        <v>6030</v>
      </c>
      <c r="C22" s="45" t="s">
        <v>27</v>
      </c>
      <c r="D22" s="39" t="s">
        <v>36</v>
      </c>
      <c r="E22" s="57">
        <f t="shared" si="4"/>
        <v>14083900</v>
      </c>
      <c r="F22" s="58">
        <v>14083900</v>
      </c>
      <c r="G22" s="58"/>
      <c r="H22" s="58">
        <v>10213200</v>
      </c>
      <c r="I22" s="58"/>
      <c r="J22" s="57">
        <f t="shared" si="5"/>
        <v>0</v>
      </c>
      <c r="K22" s="58"/>
      <c r="L22" s="58"/>
      <c r="M22" s="58"/>
      <c r="N22" s="58"/>
      <c r="O22" s="58"/>
      <c r="P22" s="56">
        <f t="shared" si="3"/>
        <v>14083900</v>
      </c>
      <c r="Q22" s="88"/>
      <c r="R22" s="86"/>
    </row>
    <row r="23" spans="1:18" s="12" customFormat="1" ht="32.25" customHeight="1" x14ac:dyDescent="0.3">
      <c r="A23" s="45" t="s">
        <v>90</v>
      </c>
      <c r="B23" s="48">
        <v>7130</v>
      </c>
      <c r="C23" s="45" t="s">
        <v>89</v>
      </c>
      <c r="D23" s="41" t="s">
        <v>80</v>
      </c>
      <c r="E23" s="57">
        <f t="shared" si="4"/>
        <v>965000</v>
      </c>
      <c r="F23" s="58">
        <v>225000</v>
      </c>
      <c r="G23" s="58"/>
      <c r="H23" s="58"/>
      <c r="I23" s="58">
        <v>740000</v>
      </c>
      <c r="J23" s="57">
        <f t="shared" si="5"/>
        <v>0</v>
      </c>
      <c r="K23" s="58"/>
      <c r="L23" s="58"/>
      <c r="M23" s="58"/>
      <c r="N23" s="58"/>
      <c r="O23" s="58"/>
      <c r="P23" s="56">
        <f t="shared" si="3"/>
        <v>965000</v>
      </c>
      <c r="Q23" s="88"/>
      <c r="R23" s="86"/>
    </row>
    <row r="24" spans="1:18" s="12" customFormat="1" ht="39" customHeight="1" x14ac:dyDescent="0.3">
      <c r="A24" s="79" t="s">
        <v>63</v>
      </c>
      <c r="B24" s="80">
        <v>7461</v>
      </c>
      <c r="C24" s="79" t="s">
        <v>28</v>
      </c>
      <c r="D24" s="81" t="s">
        <v>62</v>
      </c>
      <c r="E24" s="57">
        <f t="shared" si="4"/>
        <v>6398000</v>
      </c>
      <c r="F24" s="58">
        <v>6398000</v>
      </c>
      <c r="G24" s="58"/>
      <c r="H24" s="58"/>
      <c r="I24" s="58"/>
      <c r="J24" s="57">
        <f t="shared" si="5"/>
        <v>10000000</v>
      </c>
      <c r="K24" s="58">
        <v>10000000</v>
      </c>
      <c r="L24" s="58"/>
      <c r="M24" s="58"/>
      <c r="N24" s="58"/>
      <c r="O24" s="58">
        <v>10000000</v>
      </c>
      <c r="P24" s="56">
        <f t="shared" si="3"/>
        <v>16398000</v>
      </c>
      <c r="Q24" s="88"/>
      <c r="R24" s="86"/>
    </row>
    <row r="25" spans="1:18" s="12" customFormat="1" ht="30" customHeight="1" x14ac:dyDescent="0.3">
      <c r="A25" s="45" t="s">
        <v>174</v>
      </c>
      <c r="B25" s="48">
        <v>7630</v>
      </c>
      <c r="C25" s="45" t="s">
        <v>172</v>
      </c>
      <c r="D25" s="84" t="s">
        <v>173</v>
      </c>
      <c r="E25" s="57">
        <f t="shared" si="4"/>
        <v>100000</v>
      </c>
      <c r="F25" s="58">
        <v>100000</v>
      </c>
      <c r="G25" s="58"/>
      <c r="H25" s="58"/>
      <c r="I25" s="58"/>
      <c r="J25" s="57"/>
      <c r="K25" s="58"/>
      <c r="L25" s="58"/>
      <c r="M25" s="58"/>
      <c r="N25" s="58"/>
      <c r="O25" s="58"/>
      <c r="P25" s="56">
        <f t="shared" si="3"/>
        <v>100000</v>
      </c>
      <c r="Q25" s="88"/>
      <c r="R25" s="86"/>
    </row>
    <row r="26" spans="1:18" s="12" customFormat="1" ht="26.25" customHeight="1" x14ac:dyDescent="0.3">
      <c r="A26" s="62" t="s">
        <v>142</v>
      </c>
      <c r="B26" s="82">
        <v>7680</v>
      </c>
      <c r="C26" s="62" t="s">
        <v>22</v>
      </c>
      <c r="D26" s="83" t="s">
        <v>143</v>
      </c>
      <c r="E26" s="57">
        <f t="shared" si="4"/>
        <v>100000</v>
      </c>
      <c r="F26" s="58">
        <v>100000</v>
      </c>
      <c r="G26" s="58"/>
      <c r="H26" s="58"/>
      <c r="I26" s="58"/>
      <c r="J26" s="57"/>
      <c r="K26" s="58"/>
      <c r="L26" s="58"/>
      <c r="M26" s="58"/>
      <c r="N26" s="58"/>
      <c r="O26" s="58"/>
      <c r="P26" s="56">
        <f t="shared" si="3"/>
        <v>100000</v>
      </c>
      <c r="Q26" s="88"/>
      <c r="R26" s="86"/>
    </row>
    <row r="27" spans="1:18" s="12" customFormat="1" ht="26.25" customHeight="1" x14ac:dyDescent="0.3">
      <c r="A27" s="45" t="s">
        <v>78</v>
      </c>
      <c r="B27" s="49">
        <v>7693</v>
      </c>
      <c r="C27" s="45" t="s">
        <v>22</v>
      </c>
      <c r="D27" s="42" t="s">
        <v>79</v>
      </c>
      <c r="E27" s="57">
        <f t="shared" si="4"/>
        <v>290000</v>
      </c>
      <c r="F27" s="58">
        <v>290000</v>
      </c>
      <c r="G27" s="58"/>
      <c r="H27" s="58"/>
      <c r="I27" s="58"/>
      <c r="J27" s="57">
        <f t="shared" si="5"/>
        <v>0</v>
      </c>
      <c r="K27" s="58"/>
      <c r="L27" s="58"/>
      <c r="M27" s="58"/>
      <c r="N27" s="58"/>
      <c r="O27" s="58"/>
      <c r="P27" s="56">
        <f t="shared" si="3"/>
        <v>290000</v>
      </c>
      <c r="Q27" s="88"/>
      <c r="R27" s="86"/>
    </row>
    <row r="28" spans="1:18" s="12" customFormat="1" ht="38.25" customHeight="1" x14ac:dyDescent="0.3">
      <c r="A28" s="45" t="s">
        <v>65</v>
      </c>
      <c r="B28" s="49">
        <v>8110</v>
      </c>
      <c r="C28" s="45" t="s">
        <v>64</v>
      </c>
      <c r="D28" s="39" t="s">
        <v>93</v>
      </c>
      <c r="E28" s="57">
        <f t="shared" si="4"/>
        <v>42500</v>
      </c>
      <c r="F28" s="58">
        <v>42500</v>
      </c>
      <c r="G28" s="58"/>
      <c r="H28" s="58">
        <v>18000</v>
      </c>
      <c r="I28" s="58"/>
      <c r="J28" s="57">
        <f t="shared" si="5"/>
        <v>0</v>
      </c>
      <c r="K28" s="58"/>
      <c r="L28" s="58"/>
      <c r="M28" s="58"/>
      <c r="N28" s="58"/>
      <c r="O28" s="58"/>
      <c r="P28" s="56">
        <f t="shared" si="3"/>
        <v>42500</v>
      </c>
      <c r="Q28" s="88"/>
      <c r="R28" s="86"/>
    </row>
    <row r="29" spans="1:18" s="12" customFormat="1" ht="23.25" customHeight="1" x14ac:dyDescent="0.3">
      <c r="A29" s="45" t="s">
        <v>66</v>
      </c>
      <c r="B29" s="48">
        <v>8340</v>
      </c>
      <c r="C29" s="45" t="s">
        <v>29</v>
      </c>
      <c r="D29" s="41" t="s">
        <v>37</v>
      </c>
      <c r="E29" s="58"/>
      <c r="F29" s="58"/>
      <c r="G29" s="58"/>
      <c r="H29" s="58"/>
      <c r="I29" s="58"/>
      <c r="J29" s="57">
        <f t="shared" si="5"/>
        <v>550000</v>
      </c>
      <c r="K29" s="58"/>
      <c r="L29" s="58"/>
      <c r="M29" s="58"/>
      <c r="N29" s="58"/>
      <c r="O29" s="58">
        <v>550000</v>
      </c>
      <c r="P29" s="57">
        <f t="shared" si="3"/>
        <v>550000</v>
      </c>
      <c r="Q29" s="88"/>
      <c r="R29" s="86"/>
    </row>
    <row r="30" spans="1:18" s="12" customFormat="1" ht="33.75" customHeight="1" x14ac:dyDescent="0.3">
      <c r="A30" s="43" t="s">
        <v>67</v>
      </c>
      <c r="B30" s="43" t="s">
        <v>38</v>
      </c>
      <c r="C30" s="50"/>
      <c r="D30" s="50" t="s">
        <v>146</v>
      </c>
      <c r="E30" s="57">
        <f>E31</f>
        <v>451221900</v>
      </c>
      <c r="F30" s="57">
        <f t="shared" ref="F30:O30" si="6">F31</f>
        <v>451221900</v>
      </c>
      <c r="G30" s="57">
        <f t="shared" si="6"/>
        <v>314750050</v>
      </c>
      <c r="H30" s="57">
        <f t="shared" si="6"/>
        <v>49596200</v>
      </c>
      <c r="I30" s="57">
        <f t="shared" si="6"/>
        <v>0</v>
      </c>
      <c r="J30" s="57">
        <f t="shared" si="6"/>
        <v>20616200</v>
      </c>
      <c r="K30" s="57">
        <f t="shared" si="6"/>
        <v>507900</v>
      </c>
      <c r="L30" s="57">
        <f t="shared" si="6"/>
        <v>20108300</v>
      </c>
      <c r="M30" s="57">
        <f t="shared" si="6"/>
        <v>0</v>
      </c>
      <c r="N30" s="57">
        <f t="shared" si="6"/>
        <v>0</v>
      </c>
      <c r="O30" s="57">
        <f t="shared" si="6"/>
        <v>507900</v>
      </c>
      <c r="P30" s="57">
        <f t="shared" si="3"/>
        <v>471838100</v>
      </c>
      <c r="Q30" s="88"/>
      <c r="R30" s="86"/>
    </row>
    <row r="31" spans="1:18" s="12" customFormat="1" ht="33.75" customHeight="1" x14ac:dyDescent="0.3">
      <c r="A31" s="43" t="s">
        <v>68</v>
      </c>
      <c r="B31" s="43" t="s">
        <v>38</v>
      </c>
      <c r="C31" s="50"/>
      <c r="D31" s="50" t="s">
        <v>139</v>
      </c>
      <c r="E31" s="57">
        <f>SUM(E32:E42)</f>
        <v>451221900</v>
      </c>
      <c r="F31" s="57">
        <f t="shared" ref="F31:O31" si="7">SUM(F32:F42)</f>
        <v>451221900</v>
      </c>
      <c r="G31" s="57">
        <f t="shared" si="7"/>
        <v>314750050</v>
      </c>
      <c r="H31" s="57">
        <f t="shared" si="7"/>
        <v>49596200</v>
      </c>
      <c r="I31" s="57">
        <f t="shared" si="7"/>
        <v>0</v>
      </c>
      <c r="J31" s="57">
        <f t="shared" si="7"/>
        <v>20616200</v>
      </c>
      <c r="K31" s="57">
        <f t="shared" si="7"/>
        <v>507900</v>
      </c>
      <c r="L31" s="57">
        <f t="shared" si="7"/>
        <v>20108300</v>
      </c>
      <c r="M31" s="57">
        <f t="shared" si="7"/>
        <v>0</v>
      </c>
      <c r="N31" s="57">
        <f t="shared" si="7"/>
        <v>0</v>
      </c>
      <c r="O31" s="57">
        <f t="shared" si="7"/>
        <v>507900</v>
      </c>
      <c r="P31" s="57">
        <f t="shared" si="3"/>
        <v>471838100</v>
      </c>
      <c r="Q31" s="88"/>
      <c r="R31" s="86"/>
    </row>
    <row r="32" spans="1:18" s="12" customFormat="1" ht="24.75" customHeight="1" x14ac:dyDescent="0.3">
      <c r="A32" s="45" t="s">
        <v>40</v>
      </c>
      <c r="B32" s="49">
        <v>1010</v>
      </c>
      <c r="C32" s="45" t="s">
        <v>31</v>
      </c>
      <c r="D32" s="41" t="s">
        <v>39</v>
      </c>
      <c r="E32" s="57">
        <f t="shared" si="4"/>
        <v>105925500</v>
      </c>
      <c r="F32" s="58">
        <v>105925500</v>
      </c>
      <c r="G32" s="58">
        <v>69374600</v>
      </c>
      <c r="H32" s="58">
        <v>15821900</v>
      </c>
      <c r="I32" s="58"/>
      <c r="J32" s="57">
        <f>L32+O32</f>
        <v>9495900</v>
      </c>
      <c r="K32" s="58">
        <v>317900</v>
      </c>
      <c r="L32" s="58">
        <v>9178000</v>
      </c>
      <c r="M32" s="58"/>
      <c r="N32" s="58"/>
      <c r="O32" s="58">
        <v>317900</v>
      </c>
      <c r="P32" s="57">
        <f t="shared" ref="P32:P61" si="8">E32+J32</f>
        <v>115421400</v>
      </c>
      <c r="Q32" s="88"/>
      <c r="R32" s="86"/>
    </row>
    <row r="33" spans="1:18" s="12" customFormat="1" ht="37.5" customHeight="1" x14ac:dyDescent="0.3">
      <c r="A33" s="45" t="s">
        <v>123</v>
      </c>
      <c r="B33" s="49">
        <v>1021</v>
      </c>
      <c r="C33" s="45" t="s">
        <v>32</v>
      </c>
      <c r="D33" s="40" t="s">
        <v>156</v>
      </c>
      <c r="E33" s="57">
        <f t="shared" si="4"/>
        <v>129793800</v>
      </c>
      <c r="F33" s="58">
        <v>129793800</v>
      </c>
      <c r="G33" s="58">
        <v>70696700</v>
      </c>
      <c r="H33" s="58">
        <v>32489800</v>
      </c>
      <c r="I33" s="58"/>
      <c r="J33" s="57">
        <f>L33+O33</f>
        <v>11120300</v>
      </c>
      <c r="K33" s="58">
        <v>190000</v>
      </c>
      <c r="L33" s="58">
        <v>10930300</v>
      </c>
      <c r="M33" s="58"/>
      <c r="N33" s="58"/>
      <c r="O33" s="58">
        <v>190000</v>
      </c>
      <c r="P33" s="57">
        <f t="shared" si="8"/>
        <v>140914100</v>
      </c>
      <c r="Q33" s="88"/>
      <c r="R33" s="86"/>
    </row>
    <row r="34" spans="1:18" s="12" customFormat="1" ht="52.5" customHeight="1" x14ac:dyDescent="0.3">
      <c r="A34" s="45" t="s">
        <v>124</v>
      </c>
      <c r="B34" s="49">
        <v>1025</v>
      </c>
      <c r="C34" s="45" t="s">
        <v>115</v>
      </c>
      <c r="D34" s="77" t="s">
        <v>160</v>
      </c>
      <c r="E34" s="57">
        <f t="shared" si="4"/>
        <v>7453400</v>
      </c>
      <c r="F34" s="58">
        <v>7453400</v>
      </c>
      <c r="G34" s="58">
        <v>5050000</v>
      </c>
      <c r="H34" s="58">
        <v>710400</v>
      </c>
      <c r="I34" s="57"/>
      <c r="J34" s="57">
        <f t="shared" ref="J34:J42" si="9">L34+O34</f>
        <v>0</v>
      </c>
      <c r="K34" s="58"/>
      <c r="L34" s="58"/>
      <c r="M34" s="58"/>
      <c r="N34" s="58"/>
      <c r="O34" s="58"/>
      <c r="P34" s="57">
        <f t="shared" si="8"/>
        <v>7453400</v>
      </c>
      <c r="Q34" s="91"/>
      <c r="R34" s="86"/>
    </row>
    <row r="35" spans="1:18" s="12" customFormat="1" ht="39.75" customHeight="1" x14ac:dyDescent="0.3">
      <c r="A35" s="45" t="s">
        <v>151</v>
      </c>
      <c r="B35" s="49">
        <v>1031</v>
      </c>
      <c r="C35" s="46" t="s">
        <v>32</v>
      </c>
      <c r="D35" s="39" t="s">
        <v>157</v>
      </c>
      <c r="E35" s="57">
        <f t="shared" si="4"/>
        <v>183133900</v>
      </c>
      <c r="F35" s="59">
        <v>183133900</v>
      </c>
      <c r="G35" s="59">
        <v>150110000</v>
      </c>
      <c r="H35" s="58"/>
      <c r="I35" s="57"/>
      <c r="J35" s="57">
        <f t="shared" si="9"/>
        <v>0</v>
      </c>
      <c r="K35" s="58"/>
      <c r="L35" s="58"/>
      <c r="M35" s="58"/>
      <c r="N35" s="58"/>
      <c r="O35" s="58"/>
      <c r="P35" s="57">
        <f t="shared" si="8"/>
        <v>183133900</v>
      </c>
      <c r="Q35" s="91"/>
      <c r="R35" s="86"/>
    </row>
    <row r="36" spans="1:18" s="12" customFormat="1" ht="54" customHeight="1" x14ac:dyDescent="0.3">
      <c r="A36" s="45" t="s">
        <v>152</v>
      </c>
      <c r="B36" s="49">
        <v>1035</v>
      </c>
      <c r="C36" s="46" t="s">
        <v>115</v>
      </c>
      <c r="D36" s="39" t="s">
        <v>164</v>
      </c>
      <c r="E36" s="57">
        <f t="shared" si="4"/>
        <v>1150000</v>
      </c>
      <c r="F36" s="59">
        <v>1150000</v>
      </c>
      <c r="G36" s="59">
        <v>943000</v>
      </c>
      <c r="H36" s="58"/>
      <c r="I36" s="70"/>
      <c r="J36" s="70"/>
      <c r="K36" s="58"/>
      <c r="L36" s="58"/>
      <c r="M36" s="58"/>
      <c r="N36" s="58"/>
      <c r="O36" s="58"/>
      <c r="P36" s="57">
        <f t="shared" si="8"/>
        <v>1150000</v>
      </c>
      <c r="Q36" s="91"/>
      <c r="R36" s="86"/>
    </row>
    <row r="37" spans="1:18" s="12" customFormat="1" ht="40.5" customHeight="1" x14ac:dyDescent="0.3">
      <c r="A37" s="45" t="s">
        <v>114</v>
      </c>
      <c r="B37" s="45" t="s">
        <v>102</v>
      </c>
      <c r="C37" s="46" t="s">
        <v>33</v>
      </c>
      <c r="D37" s="51" t="s">
        <v>108</v>
      </c>
      <c r="E37" s="57">
        <f t="shared" si="4"/>
        <v>7587600</v>
      </c>
      <c r="F37" s="59">
        <v>7587600</v>
      </c>
      <c r="G37" s="59">
        <v>5969300</v>
      </c>
      <c r="H37" s="58">
        <v>202100</v>
      </c>
      <c r="I37" s="58"/>
      <c r="J37" s="57"/>
      <c r="K37" s="58"/>
      <c r="L37" s="58"/>
      <c r="M37" s="58"/>
      <c r="N37" s="58"/>
      <c r="O37" s="58"/>
      <c r="P37" s="57">
        <f t="shared" si="8"/>
        <v>7587600</v>
      </c>
      <c r="Q37" s="88"/>
      <c r="R37" s="86"/>
    </row>
    <row r="38" spans="1:18" s="12" customFormat="1" ht="22.5" customHeight="1" x14ac:dyDescent="0.3">
      <c r="A38" s="45" t="s">
        <v>125</v>
      </c>
      <c r="B38" s="45" t="s">
        <v>126</v>
      </c>
      <c r="C38" s="46" t="s">
        <v>0</v>
      </c>
      <c r="D38" s="51" t="s">
        <v>81</v>
      </c>
      <c r="E38" s="57">
        <f t="shared" si="4"/>
        <v>11819300</v>
      </c>
      <c r="F38" s="59">
        <v>11819300</v>
      </c>
      <c r="G38" s="59">
        <v>9460200</v>
      </c>
      <c r="H38" s="58"/>
      <c r="I38" s="58"/>
      <c r="J38" s="57">
        <f t="shared" si="9"/>
        <v>0</v>
      </c>
      <c r="K38" s="58"/>
      <c r="L38" s="58"/>
      <c r="M38" s="58"/>
      <c r="N38" s="58"/>
      <c r="O38" s="58"/>
      <c r="P38" s="57">
        <f t="shared" si="8"/>
        <v>11819300</v>
      </c>
      <c r="Q38" s="88"/>
      <c r="R38" s="86"/>
    </row>
    <row r="39" spans="1:18" s="12" customFormat="1" ht="24" customHeight="1" x14ac:dyDescent="0.3">
      <c r="A39" s="45" t="s">
        <v>127</v>
      </c>
      <c r="B39" s="45" t="s">
        <v>128</v>
      </c>
      <c r="C39" s="46" t="s">
        <v>0</v>
      </c>
      <c r="D39" s="51" t="s">
        <v>94</v>
      </c>
      <c r="E39" s="57">
        <f t="shared" si="4"/>
        <v>53000</v>
      </c>
      <c r="F39" s="59">
        <v>53000</v>
      </c>
      <c r="G39" s="59"/>
      <c r="H39" s="58"/>
      <c r="I39" s="58"/>
      <c r="J39" s="57">
        <f t="shared" si="9"/>
        <v>0</v>
      </c>
      <c r="K39" s="58"/>
      <c r="L39" s="58"/>
      <c r="M39" s="58"/>
      <c r="N39" s="58"/>
      <c r="O39" s="58"/>
      <c r="P39" s="57">
        <f t="shared" si="8"/>
        <v>53000</v>
      </c>
      <c r="Q39" s="88"/>
      <c r="R39" s="86"/>
    </row>
    <row r="40" spans="1:18" s="12" customFormat="1" ht="37.5" customHeight="1" x14ac:dyDescent="0.3">
      <c r="A40" s="45" t="s">
        <v>118</v>
      </c>
      <c r="B40" s="45" t="s">
        <v>129</v>
      </c>
      <c r="C40" s="46" t="s">
        <v>105</v>
      </c>
      <c r="D40" s="51" t="s">
        <v>158</v>
      </c>
      <c r="E40" s="57">
        <f t="shared" si="4"/>
        <v>353300</v>
      </c>
      <c r="F40" s="59">
        <v>353300</v>
      </c>
      <c r="G40" s="59">
        <v>240400</v>
      </c>
      <c r="H40" s="58"/>
      <c r="I40" s="58"/>
      <c r="J40" s="57">
        <f t="shared" si="9"/>
        <v>0</v>
      </c>
      <c r="K40" s="58"/>
      <c r="L40" s="58"/>
      <c r="M40" s="58"/>
      <c r="N40" s="58"/>
      <c r="O40" s="58"/>
      <c r="P40" s="57">
        <f t="shared" si="8"/>
        <v>353300</v>
      </c>
      <c r="Q40" s="88"/>
      <c r="R40" s="86"/>
    </row>
    <row r="41" spans="1:18" s="12" customFormat="1" ht="40.5" customHeight="1" x14ac:dyDescent="0.3">
      <c r="A41" s="45" t="s">
        <v>153</v>
      </c>
      <c r="B41" s="45" t="s">
        <v>154</v>
      </c>
      <c r="C41" s="45" t="s">
        <v>0</v>
      </c>
      <c r="D41" s="51" t="s">
        <v>155</v>
      </c>
      <c r="E41" s="57">
        <f t="shared" si="4"/>
        <v>1422700</v>
      </c>
      <c r="F41" s="59">
        <v>1422700</v>
      </c>
      <c r="G41" s="59">
        <v>1166150</v>
      </c>
      <c r="H41" s="58"/>
      <c r="I41" s="58"/>
      <c r="J41" s="57">
        <f t="shared" si="9"/>
        <v>0</v>
      </c>
      <c r="K41" s="58"/>
      <c r="L41" s="58"/>
      <c r="M41" s="58"/>
      <c r="N41" s="58"/>
      <c r="O41" s="58"/>
      <c r="P41" s="57">
        <f t="shared" si="8"/>
        <v>1422700</v>
      </c>
      <c r="Q41" s="88"/>
      <c r="R41" s="86"/>
    </row>
    <row r="42" spans="1:18" s="12" customFormat="1" ht="36.75" customHeight="1" x14ac:dyDescent="0.3">
      <c r="A42" s="62" t="s">
        <v>132</v>
      </c>
      <c r="B42" s="37">
        <v>1160</v>
      </c>
      <c r="C42" s="63" t="s">
        <v>105</v>
      </c>
      <c r="D42" s="64" t="s">
        <v>131</v>
      </c>
      <c r="E42" s="57">
        <f t="shared" si="4"/>
        <v>2529400</v>
      </c>
      <c r="F42" s="59">
        <v>2529400</v>
      </c>
      <c r="G42" s="59">
        <v>1739700</v>
      </c>
      <c r="H42" s="58">
        <v>372000</v>
      </c>
      <c r="I42" s="58"/>
      <c r="J42" s="57">
        <f t="shared" si="9"/>
        <v>0</v>
      </c>
      <c r="K42" s="58"/>
      <c r="L42" s="58"/>
      <c r="M42" s="58"/>
      <c r="N42" s="58"/>
      <c r="O42" s="58"/>
      <c r="P42" s="57">
        <f t="shared" si="8"/>
        <v>2529400</v>
      </c>
      <c r="Q42" s="88"/>
      <c r="R42" s="86"/>
    </row>
    <row r="43" spans="1:18" s="12" customFormat="1" ht="33.75" customHeight="1" x14ac:dyDescent="0.3">
      <c r="A43" s="52" t="s">
        <v>69</v>
      </c>
      <c r="B43" s="43" t="s">
        <v>41</v>
      </c>
      <c r="C43" s="43"/>
      <c r="D43" s="50" t="s">
        <v>140</v>
      </c>
      <c r="E43" s="57">
        <f>E44</f>
        <v>25115800</v>
      </c>
      <c r="F43" s="57">
        <f t="shared" ref="F43:P43" si="10">F44</f>
        <v>25115800</v>
      </c>
      <c r="G43" s="57">
        <f t="shared" si="10"/>
        <v>9461800</v>
      </c>
      <c r="H43" s="57">
        <f t="shared" si="10"/>
        <v>0</v>
      </c>
      <c r="I43" s="57">
        <f t="shared" si="10"/>
        <v>0</v>
      </c>
      <c r="J43" s="57">
        <f t="shared" si="10"/>
        <v>15000</v>
      </c>
      <c r="K43" s="57">
        <f t="shared" si="10"/>
        <v>15000</v>
      </c>
      <c r="L43" s="57">
        <f t="shared" si="10"/>
        <v>0</v>
      </c>
      <c r="M43" s="57">
        <f t="shared" si="10"/>
        <v>0</v>
      </c>
      <c r="N43" s="57">
        <f t="shared" si="10"/>
        <v>0</v>
      </c>
      <c r="O43" s="57">
        <f t="shared" si="10"/>
        <v>15000</v>
      </c>
      <c r="P43" s="57">
        <f t="shared" si="10"/>
        <v>25130800</v>
      </c>
      <c r="Q43" s="88"/>
      <c r="R43" s="86"/>
    </row>
    <row r="44" spans="1:18" s="12" customFormat="1" ht="33.75" customHeight="1" x14ac:dyDescent="0.3">
      <c r="A44" s="52" t="s">
        <v>70</v>
      </c>
      <c r="B44" s="43" t="s">
        <v>41</v>
      </c>
      <c r="C44" s="43"/>
      <c r="D44" s="50" t="s">
        <v>147</v>
      </c>
      <c r="E44" s="57">
        <f>SUM(E45:E51)</f>
        <v>25115800</v>
      </c>
      <c r="F44" s="57">
        <f t="shared" ref="F44:O44" si="11">SUM(F45:F51)</f>
        <v>25115800</v>
      </c>
      <c r="G44" s="57">
        <f t="shared" si="11"/>
        <v>9461800</v>
      </c>
      <c r="H44" s="57"/>
      <c r="I44" s="57">
        <f t="shared" si="11"/>
        <v>0</v>
      </c>
      <c r="J44" s="57">
        <f t="shared" si="11"/>
        <v>15000</v>
      </c>
      <c r="K44" s="57">
        <f t="shared" si="11"/>
        <v>15000</v>
      </c>
      <c r="L44" s="57">
        <f t="shared" si="11"/>
        <v>0</v>
      </c>
      <c r="M44" s="57">
        <f t="shared" si="11"/>
        <v>0</v>
      </c>
      <c r="N44" s="57">
        <f t="shared" si="11"/>
        <v>0</v>
      </c>
      <c r="O44" s="57">
        <f t="shared" si="11"/>
        <v>15000</v>
      </c>
      <c r="P44" s="57">
        <f>E44+J44</f>
        <v>25130800</v>
      </c>
      <c r="Q44" s="88"/>
      <c r="R44" s="86"/>
    </row>
    <row r="45" spans="1:18" s="12" customFormat="1" ht="38.25" customHeight="1" x14ac:dyDescent="0.3">
      <c r="A45" s="47" t="s">
        <v>77</v>
      </c>
      <c r="B45" s="45" t="s">
        <v>75</v>
      </c>
      <c r="C45" s="45" t="s">
        <v>20</v>
      </c>
      <c r="D45" s="39" t="s">
        <v>76</v>
      </c>
      <c r="E45" s="57">
        <f t="shared" si="4"/>
        <v>11892000</v>
      </c>
      <c r="F45" s="58">
        <v>11892000</v>
      </c>
      <c r="G45" s="58">
        <v>9461800</v>
      </c>
      <c r="H45" s="58"/>
      <c r="I45" s="58"/>
      <c r="J45" s="57">
        <f t="shared" ref="J45:J51" si="12">L45+O45</f>
        <v>15000</v>
      </c>
      <c r="K45" s="58">
        <v>15000</v>
      </c>
      <c r="L45" s="58"/>
      <c r="M45" s="58"/>
      <c r="N45" s="58"/>
      <c r="O45" s="58">
        <v>15000</v>
      </c>
      <c r="P45" s="57">
        <f t="shared" si="8"/>
        <v>11907000</v>
      </c>
      <c r="Q45" s="88"/>
      <c r="R45" s="86"/>
    </row>
    <row r="46" spans="1:18" s="12" customFormat="1" ht="30" customHeight="1" x14ac:dyDescent="0.3">
      <c r="A46" s="47" t="s">
        <v>167</v>
      </c>
      <c r="B46" s="45" t="s">
        <v>166</v>
      </c>
      <c r="C46" s="45" t="s">
        <v>102</v>
      </c>
      <c r="D46" s="78" t="s">
        <v>165</v>
      </c>
      <c r="E46" s="57">
        <f t="shared" si="4"/>
        <v>37200</v>
      </c>
      <c r="F46" s="58">
        <v>37200</v>
      </c>
      <c r="G46" s="58"/>
      <c r="H46" s="58"/>
      <c r="I46" s="58"/>
      <c r="J46" s="57"/>
      <c r="K46" s="58"/>
      <c r="L46" s="58"/>
      <c r="M46" s="58"/>
      <c r="N46" s="58"/>
      <c r="O46" s="58"/>
      <c r="P46" s="57">
        <f t="shared" si="8"/>
        <v>37200</v>
      </c>
      <c r="Q46" s="88"/>
      <c r="R46" s="86"/>
    </row>
    <row r="47" spans="1:18" s="12" customFormat="1" ht="33.75" customHeight="1" x14ac:dyDescent="0.3">
      <c r="A47" s="47" t="s">
        <v>103</v>
      </c>
      <c r="B47" s="49">
        <v>3033</v>
      </c>
      <c r="C47" s="46" t="s">
        <v>102</v>
      </c>
      <c r="D47" s="39" t="s">
        <v>104</v>
      </c>
      <c r="E47" s="57">
        <f t="shared" si="4"/>
        <v>11215600</v>
      </c>
      <c r="F47" s="58">
        <v>11215600</v>
      </c>
      <c r="G47" s="57"/>
      <c r="H47" s="57"/>
      <c r="I47" s="57"/>
      <c r="J47" s="57">
        <f t="shared" si="12"/>
        <v>0</v>
      </c>
      <c r="K47" s="57"/>
      <c r="L47" s="57"/>
      <c r="M47" s="57"/>
      <c r="N47" s="57"/>
      <c r="O47" s="57"/>
      <c r="P47" s="57">
        <f t="shared" si="8"/>
        <v>11215600</v>
      </c>
      <c r="Q47" s="88"/>
      <c r="R47" s="86"/>
    </row>
    <row r="48" spans="1:18" s="12" customFormat="1" ht="33.75" customHeight="1" x14ac:dyDescent="0.3">
      <c r="A48" s="47" t="s">
        <v>116</v>
      </c>
      <c r="B48" s="49">
        <v>3035</v>
      </c>
      <c r="C48" s="46" t="s">
        <v>102</v>
      </c>
      <c r="D48" s="51" t="s">
        <v>117</v>
      </c>
      <c r="E48" s="57">
        <f t="shared" si="4"/>
        <v>75000</v>
      </c>
      <c r="F48" s="58">
        <v>75000</v>
      </c>
      <c r="G48" s="57"/>
      <c r="H48" s="57"/>
      <c r="I48" s="57"/>
      <c r="J48" s="57"/>
      <c r="K48" s="57"/>
      <c r="L48" s="57"/>
      <c r="M48" s="57"/>
      <c r="N48" s="57"/>
      <c r="O48" s="57"/>
      <c r="P48" s="57">
        <f t="shared" si="8"/>
        <v>75000</v>
      </c>
      <c r="Q48" s="88"/>
      <c r="R48" s="86"/>
    </row>
    <row r="49" spans="1:18" s="12" customFormat="1" ht="67.5" customHeight="1" x14ac:dyDescent="0.3">
      <c r="A49" s="47" t="s">
        <v>84</v>
      </c>
      <c r="B49" s="49">
        <v>3160</v>
      </c>
      <c r="C49" s="45" t="s">
        <v>1</v>
      </c>
      <c r="D49" s="39" t="s">
        <v>85</v>
      </c>
      <c r="E49" s="57">
        <f t="shared" si="4"/>
        <v>263000</v>
      </c>
      <c r="F49" s="58">
        <v>263000</v>
      </c>
      <c r="G49" s="57"/>
      <c r="H49" s="57"/>
      <c r="I49" s="57"/>
      <c r="J49" s="57">
        <f t="shared" si="12"/>
        <v>0</v>
      </c>
      <c r="K49" s="57"/>
      <c r="L49" s="57"/>
      <c r="M49" s="57"/>
      <c r="N49" s="57"/>
      <c r="O49" s="57"/>
      <c r="P49" s="57">
        <f t="shared" si="8"/>
        <v>263000</v>
      </c>
      <c r="Q49" s="88"/>
      <c r="R49" s="86"/>
    </row>
    <row r="50" spans="1:18" s="12" customFormat="1" ht="50.25" customHeight="1" x14ac:dyDescent="0.3">
      <c r="A50" s="47" t="s">
        <v>86</v>
      </c>
      <c r="B50" s="49">
        <v>3180</v>
      </c>
      <c r="C50" s="45" t="s">
        <v>21</v>
      </c>
      <c r="D50" s="39" t="s">
        <v>106</v>
      </c>
      <c r="E50" s="57">
        <f t="shared" si="4"/>
        <v>42000</v>
      </c>
      <c r="F50" s="58">
        <v>42000</v>
      </c>
      <c r="G50" s="58"/>
      <c r="H50" s="58"/>
      <c r="I50" s="58"/>
      <c r="J50" s="57">
        <f t="shared" si="12"/>
        <v>0</v>
      </c>
      <c r="K50" s="58"/>
      <c r="L50" s="58"/>
      <c r="M50" s="58"/>
      <c r="N50" s="58"/>
      <c r="O50" s="58"/>
      <c r="P50" s="57">
        <f t="shared" si="8"/>
        <v>42000</v>
      </c>
      <c r="Q50" s="88"/>
      <c r="R50" s="86"/>
    </row>
    <row r="51" spans="1:18" s="19" customFormat="1" ht="24" customHeight="1" x14ac:dyDescent="0.3">
      <c r="A51" s="47" t="s">
        <v>83</v>
      </c>
      <c r="B51" s="49">
        <v>3242</v>
      </c>
      <c r="C51" s="45" t="s">
        <v>25</v>
      </c>
      <c r="D51" s="39" t="s">
        <v>82</v>
      </c>
      <c r="E51" s="57">
        <f t="shared" si="4"/>
        <v>1591000</v>
      </c>
      <c r="F51" s="58">
        <v>1591000</v>
      </c>
      <c r="G51" s="58"/>
      <c r="H51" s="58"/>
      <c r="I51" s="58"/>
      <c r="J51" s="57">
        <f t="shared" si="12"/>
        <v>0</v>
      </c>
      <c r="K51" s="58"/>
      <c r="L51" s="58"/>
      <c r="M51" s="58"/>
      <c r="N51" s="58"/>
      <c r="O51" s="58"/>
      <c r="P51" s="57">
        <f t="shared" si="8"/>
        <v>1591000</v>
      </c>
      <c r="Q51" s="88"/>
      <c r="R51" s="86"/>
    </row>
    <row r="52" spans="1:18" s="12" customFormat="1" ht="38.25" customHeight="1" x14ac:dyDescent="0.3">
      <c r="A52" s="53">
        <v>1000000</v>
      </c>
      <c r="B52" s="53">
        <v>10</v>
      </c>
      <c r="C52" s="43"/>
      <c r="D52" s="50" t="s">
        <v>148</v>
      </c>
      <c r="E52" s="57">
        <f>E53</f>
        <v>50183000</v>
      </c>
      <c r="F52" s="57">
        <f t="shared" ref="F52:O52" si="13">F53</f>
        <v>50183000</v>
      </c>
      <c r="G52" s="57">
        <f t="shared" si="13"/>
        <v>35147200</v>
      </c>
      <c r="H52" s="57">
        <f t="shared" si="13"/>
        <v>3444100</v>
      </c>
      <c r="I52" s="57">
        <f t="shared" si="13"/>
        <v>0</v>
      </c>
      <c r="J52" s="57">
        <f t="shared" si="13"/>
        <v>1791100</v>
      </c>
      <c r="K52" s="57">
        <f t="shared" si="13"/>
        <v>450000</v>
      </c>
      <c r="L52" s="57">
        <f t="shared" si="13"/>
        <v>1341100</v>
      </c>
      <c r="M52" s="57">
        <f t="shared" si="13"/>
        <v>1070000</v>
      </c>
      <c r="N52" s="57">
        <f t="shared" si="13"/>
        <v>0</v>
      </c>
      <c r="O52" s="57">
        <f t="shared" si="13"/>
        <v>450000</v>
      </c>
      <c r="P52" s="57">
        <f t="shared" si="8"/>
        <v>51974100</v>
      </c>
      <c r="Q52" s="88"/>
      <c r="R52" s="86"/>
    </row>
    <row r="53" spans="1:18" s="12" customFormat="1" ht="39" customHeight="1" x14ac:dyDescent="0.3">
      <c r="A53" s="53">
        <v>1010000</v>
      </c>
      <c r="B53" s="53">
        <v>10</v>
      </c>
      <c r="C53" s="48"/>
      <c r="D53" s="50" t="s">
        <v>141</v>
      </c>
      <c r="E53" s="57">
        <f t="shared" ref="E53:O53" si="14">SUM(E54:E65)</f>
        <v>50183000</v>
      </c>
      <c r="F53" s="57">
        <f t="shared" si="14"/>
        <v>50183000</v>
      </c>
      <c r="G53" s="57">
        <f t="shared" si="14"/>
        <v>35147200</v>
      </c>
      <c r="H53" s="57">
        <f t="shared" si="14"/>
        <v>3444100</v>
      </c>
      <c r="I53" s="57">
        <f t="shared" si="14"/>
        <v>0</v>
      </c>
      <c r="J53" s="57">
        <f>SUM(J54:J65)</f>
        <v>1791100</v>
      </c>
      <c r="K53" s="57">
        <f>SUM(K54:K64)</f>
        <v>450000</v>
      </c>
      <c r="L53" s="57">
        <f t="shared" si="14"/>
        <v>1341100</v>
      </c>
      <c r="M53" s="57">
        <f t="shared" si="14"/>
        <v>1070000</v>
      </c>
      <c r="N53" s="57">
        <f t="shared" si="14"/>
        <v>0</v>
      </c>
      <c r="O53" s="57">
        <f t="shared" si="14"/>
        <v>450000</v>
      </c>
      <c r="P53" s="57">
        <f t="shared" si="8"/>
        <v>51974100</v>
      </c>
      <c r="Q53" s="88"/>
      <c r="R53" s="86"/>
    </row>
    <row r="54" spans="1:18" s="12" customFormat="1" ht="27.75" customHeight="1" x14ac:dyDescent="0.3">
      <c r="A54" s="47" t="s">
        <v>130</v>
      </c>
      <c r="B54" s="49">
        <v>1080</v>
      </c>
      <c r="C54" s="45" t="s">
        <v>33</v>
      </c>
      <c r="D54" s="39" t="s">
        <v>109</v>
      </c>
      <c r="E54" s="57">
        <f t="shared" si="4"/>
        <v>20728600</v>
      </c>
      <c r="F54" s="58">
        <v>20728600</v>
      </c>
      <c r="G54" s="58">
        <v>16300000</v>
      </c>
      <c r="H54" s="58">
        <v>569900</v>
      </c>
      <c r="I54" s="58"/>
      <c r="J54" s="57">
        <f>L54+O54</f>
        <v>1356000</v>
      </c>
      <c r="K54" s="58">
        <v>50000</v>
      </c>
      <c r="L54" s="58">
        <v>1306000</v>
      </c>
      <c r="M54" s="58">
        <v>1070000</v>
      </c>
      <c r="N54" s="58"/>
      <c r="O54" s="58">
        <v>50000</v>
      </c>
      <c r="P54" s="57">
        <f t="shared" si="8"/>
        <v>22084600</v>
      </c>
      <c r="Q54" s="88"/>
      <c r="R54" s="86"/>
    </row>
    <row r="55" spans="1:18" s="19" customFormat="1" ht="34.5" customHeight="1" x14ac:dyDescent="0.3">
      <c r="A55" s="48">
        <v>1013131</v>
      </c>
      <c r="B55" s="49">
        <v>3131</v>
      </c>
      <c r="C55" s="45" t="s">
        <v>26</v>
      </c>
      <c r="D55" s="39" t="s">
        <v>95</v>
      </c>
      <c r="E55" s="57">
        <f t="shared" si="4"/>
        <v>88000</v>
      </c>
      <c r="F55" s="58">
        <v>88000</v>
      </c>
      <c r="G55" s="58"/>
      <c r="H55" s="58"/>
      <c r="I55" s="58"/>
      <c r="J55" s="57">
        <f t="shared" ref="J55:J63" si="15">L55+O55</f>
        <v>0</v>
      </c>
      <c r="K55" s="58"/>
      <c r="L55" s="58"/>
      <c r="M55" s="58"/>
      <c r="N55" s="58"/>
      <c r="O55" s="58"/>
      <c r="P55" s="57">
        <f t="shared" si="8"/>
        <v>88000</v>
      </c>
      <c r="Q55" s="88"/>
      <c r="R55" s="86"/>
    </row>
    <row r="56" spans="1:18" s="19" customFormat="1" ht="52.5" customHeight="1" x14ac:dyDescent="0.3">
      <c r="A56" s="48">
        <v>1013140</v>
      </c>
      <c r="B56" s="49">
        <v>3140</v>
      </c>
      <c r="C56" s="45" t="s">
        <v>26</v>
      </c>
      <c r="D56" s="77" t="s">
        <v>178</v>
      </c>
      <c r="E56" s="57">
        <f t="shared" si="4"/>
        <v>260000</v>
      </c>
      <c r="F56" s="58">
        <v>260000</v>
      </c>
      <c r="G56" s="58"/>
      <c r="H56" s="58"/>
      <c r="I56" s="58"/>
      <c r="J56" s="57"/>
      <c r="K56" s="58"/>
      <c r="L56" s="58"/>
      <c r="M56" s="58"/>
      <c r="N56" s="58"/>
      <c r="O56" s="58"/>
      <c r="P56" s="57">
        <f t="shared" si="8"/>
        <v>260000</v>
      </c>
      <c r="Q56" s="88"/>
      <c r="R56" s="86"/>
    </row>
    <row r="57" spans="1:18" s="12" customFormat="1" ht="21.75" customHeight="1" x14ac:dyDescent="0.3">
      <c r="A57" s="47" t="s">
        <v>46</v>
      </c>
      <c r="B57" s="45" t="s">
        <v>42</v>
      </c>
      <c r="C57" s="45" t="s">
        <v>3</v>
      </c>
      <c r="D57" s="41" t="s">
        <v>43</v>
      </c>
      <c r="E57" s="57">
        <f t="shared" si="4"/>
        <v>6207600</v>
      </c>
      <c r="F57" s="58">
        <v>6207600</v>
      </c>
      <c r="G57" s="58">
        <v>4642800</v>
      </c>
      <c r="H57" s="58">
        <v>482400</v>
      </c>
      <c r="I57" s="58"/>
      <c r="J57" s="57">
        <f t="shared" si="15"/>
        <v>0</v>
      </c>
      <c r="K57" s="58"/>
      <c r="L57" s="58"/>
      <c r="M57" s="58"/>
      <c r="N57" s="58"/>
      <c r="O57" s="58"/>
      <c r="P57" s="57">
        <f t="shared" si="8"/>
        <v>6207600</v>
      </c>
      <c r="Q57" s="88"/>
      <c r="R57" s="86"/>
    </row>
    <row r="58" spans="1:18" s="12" customFormat="1" ht="21.75" customHeight="1" x14ac:dyDescent="0.3">
      <c r="A58" s="47" t="s">
        <v>47</v>
      </c>
      <c r="B58" s="45" t="s">
        <v>44</v>
      </c>
      <c r="C58" s="45" t="s">
        <v>3</v>
      </c>
      <c r="D58" s="39" t="s">
        <v>71</v>
      </c>
      <c r="E58" s="57">
        <f t="shared" si="4"/>
        <v>2729600</v>
      </c>
      <c r="F58" s="58">
        <v>2729600</v>
      </c>
      <c r="G58" s="58">
        <v>1725800</v>
      </c>
      <c r="H58" s="58">
        <v>427200</v>
      </c>
      <c r="I58" s="58"/>
      <c r="J58" s="57">
        <f t="shared" si="15"/>
        <v>23100</v>
      </c>
      <c r="K58" s="58"/>
      <c r="L58" s="58">
        <v>23100</v>
      </c>
      <c r="M58" s="58"/>
      <c r="N58" s="58"/>
      <c r="O58" s="58"/>
      <c r="P58" s="57">
        <f t="shared" si="8"/>
        <v>2752700</v>
      </c>
      <c r="Q58" s="88"/>
      <c r="R58" s="86"/>
    </row>
    <row r="59" spans="1:18" s="12" customFormat="1" ht="33" customHeight="1" x14ac:dyDescent="0.3">
      <c r="A59" s="47" t="s">
        <v>48</v>
      </c>
      <c r="B59" s="45" t="s">
        <v>4</v>
      </c>
      <c r="C59" s="45" t="s">
        <v>5</v>
      </c>
      <c r="D59" s="39" t="s">
        <v>45</v>
      </c>
      <c r="E59" s="57">
        <f t="shared" si="4"/>
        <v>6324400</v>
      </c>
      <c r="F59" s="58">
        <v>6324400</v>
      </c>
      <c r="G59" s="58">
        <v>3682000</v>
      </c>
      <c r="H59" s="58">
        <v>1247200</v>
      </c>
      <c r="I59" s="58"/>
      <c r="J59" s="57">
        <f t="shared" si="15"/>
        <v>162000</v>
      </c>
      <c r="K59" s="58">
        <v>150000</v>
      </c>
      <c r="L59" s="58">
        <v>12000</v>
      </c>
      <c r="M59" s="58"/>
      <c r="N59" s="58"/>
      <c r="O59" s="58">
        <v>150000</v>
      </c>
      <c r="P59" s="57">
        <f t="shared" si="8"/>
        <v>6486400</v>
      </c>
      <c r="Q59" s="88"/>
      <c r="R59" s="86"/>
    </row>
    <row r="60" spans="1:18" s="12" customFormat="1" ht="23.25" customHeight="1" x14ac:dyDescent="0.3">
      <c r="A60" s="47" t="s">
        <v>91</v>
      </c>
      <c r="B60" s="48">
        <v>4081</v>
      </c>
      <c r="C60" s="45" t="s">
        <v>6</v>
      </c>
      <c r="D60" s="42" t="s">
        <v>87</v>
      </c>
      <c r="E60" s="57">
        <f t="shared" si="4"/>
        <v>2970100</v>
      </c>
      <c r="F60" s="58">
        <v>2970100</v>
      </c>
      <c r="G60" s="58">
        <v>2296600</v>
      </c>
      <c r="H60" s="60"/>
      <c r="I60" s="60"/>
      <c r="J60" s="57">
        <f t="shared" si="15"/>
        <v>50000</v>
      </c>
      <c r="K60" s="58">
        <v>50000</v>
      </c>
      <c r="L60" s="58"/>
      <c r="M60" s="58"/>
      <c r="N60" s="58"/>
      <c r="O60" s="58">
        <v>50000</v>
      </c>
      <c r="P60" s="57">
        <f t="shared" si="8"/>
        <v>3020100</v>
      </c>
      <c r="Q60" s="88"/>
      <c r="R60" s="86"/>
    </row>
    <row r="61" spans="1:18" s="12" customFormat="1" ht="26.25" customHeight="1" x14ac:dyDescent="0.3">
      <c r="A61" s="47" t="s">
        <v>92</v>
      </c>
      <c r="B61" s="48">
        <v>4082</v>
      </c>
      <c r="C61" s="45" t="s">
        <v>6</v>
      </c>
      <c r="D61" s="42" t="s">
        <v>88</v>
      </c>
      <c r="E61" s="57">
        <f t="shared" si="4"/>
        <v>759000</v>
      </c>
      <c r="F61" s="58">
        <v>759000</v>
      </c>
      <c r="G61" s="58"/>
      <c r="H61" s="60"/>
      <c r="I61" s="60"/>
      <c r="J61" s="57">
        <f t="shared" si="15"/>
        <v>0</v>
      </c>
      <c r="K61" s="60"/>
      <c r="L61" s="60"/>
      <c r="M61" s="60"/>
      <c r="N61" s="60"/>
      <c r="O61" s="60"/>
      <c r="P61" s="57">
        <f t="shared" si="8"/>
        <v>759000</v>
      </c>
      <c r="Q61" s="88"/>
      <c r="R61" s="86"/>
    </row>
    <row r="62" spans="1:18" s="12" customFormat="1" ht="36" customHeight="1" x14ac:dyDescent="0.3">
      <c r="A62" s="45" t="s">
        <v>52</v>
      </c>
      <c r="B62" s="45" t="s">
        <v>9</v>
      </c>
      <c r="C62" s="47" t="s">
        <v>7</v>
      </c>
      <c r="D62" s="54" t="s">
        <v>8</v>
      </c>
      <c r="E62" s="57">
        <f t="shared" si="4"/>
        <v>445000</v>
      </c>
      <c r="F62" s="58">
        <v>445000</v>
      </c>
      <c r="G62" s="60"/>
      <c r="H62" s="60"/>
      <c r="I62" s="60"/>
      <c r="J62" s="57">
        <f t="shared" si="15"/>
        <v>0</v>
      </c>
      <c r="K62" s="60"/>
      <c r="L62" s="60"/>
      <c r="M62" s="60"/>
      <c r="N62" s="60"/>
      <c r="O62" s="60"/>
      <c r="P62" s="57">
        <f t="shared" ref="P62:P68" si="16">E62+J62</f>
        <v>445000</v>
      </c>
      <c r="Q62" s="88"/>
      <c r="R62" s="86"/>
    </row>
    <row r="63" spans="1:18" s="12" customFormat="1" ht="33" customHeight="1" x14ac:dyDescent="0.3">
      <c r="A63" s="45" t="s">
        <v>53</v>
      </c>
      <c r="B63" s="45" t="s">
        <v>49</v>
      </c>
      <c r="C63" s="47" t="s">
        <v>7</v>
      </c>
      <c r="D63" s="54" t="s">
        <v>50</v>
      </c>
      <c r="E63" s="57">
        <f t="shared" si="4"/>
        <v>90000</v>
      </c>
      <c r="F63" s="58">
        <v>90000</v>
      </c>
      <c r="G63" s="60"/>
      <c r="H63" s="60"/>
      <c r="I63" s="60"/>
      <c r="J63" s="57">
        <f t="shared" si="15"/>
        <v>0</v>
      </c>
      <c r="K63" s="60"/>
      <c r="L63" s="60"/>
      <c r="M63" s="60"/>
      <c r="N63" s="60"/>
      <c r="O63" s="60"/>
      <c r="P63" s="57">
        <f t="shared" si="16"/>
        <v>90000</v>
      </c>
      <c r="Q63" s="88"/>
      <c r="R63" s="86"/>
    </row>
    <row r="64" spans="1:18" s="19" customFormat="1" ht="36.75" customHeight="1" x14ac:dyDescent="0.3">
      <c r="A64" s="45" t="s">
        <v>54</v>
      </c>
      <c r="B64" s="45" t="s">
        <v>24</v>
      </c>
      <c r="C64" s="47" t="s">
        <v>7</v>
      </c>
      <c r="D64" s="54" t="s">
        <v>10</v>
      </c>
      <c r="E64" s="57">
        <f t="shared" si="4"/>
        <v>9340700</v>
      </c>
      <c r="F64" s="58">
        <v>9340700</v>
      </c>
      <c r="G64" s="58">
        <v>6500000</v>
      </c>
      <c r="H64" s="58">
        <v>717400</v>
      </c>
      <c r="I64" s="58"/>
      <c r="J64" s="57">
        <v>200000</v>
      </c>
      <c r="K64" s="58">
        <v>200000</v>
      </c>
      <c r="L64" s="58"/>
      <c r="M64" s="58"/>
      <c r="N64" s="58"/>
      <c r="O64" s="58">
        <v>200000</v>
      </c>
      <c r="P64" s="57">
        <f>E64+J64</f>
        <v>9540700</v>
      </c>
      <c r="Q64" s="88"/>
      <c r="R64" s="86"/>
    </row>
    <row r="65" spans="1:20" s="19" customFormat="1" ht="36.75" customHeight="1" x14ac:dyDescent="0.3">
      <c r="A65" s="45" t="s">
        <v>177</v>
      </c>
      <c r="B65" s="45" t="s">
        <v>176</v>
      </c>
      <c r="C65" s="47" t="s">
        <v>7</v>
      </c>
      <c r="D65" s="77" t="s">
        <v>175</v>
      </c>
      <c r="E65" s="57">
        <f t="shared" si="4"/>
        <v>240000</v>
      </c>
      <c r="F65" s="58">
        <v>240000</v>
      </c>
      <c r="G65" s="58"/>
      <c r="H65" s="58"/>
      <c r="I65" s="58"/>
      <c r="J65" s="57"/>
      <c r="L65" s="58"/>
      <c r="M65" s="58"/>
      <c r="N65" s="58"/>
      <c r="O65" s="58"/>
      <c r="P65" s="57">
        <f>E65+J65</f>
        <v>240000</v>
      </c>
      <c r="Q65" s="88"/>
      <c r="R65" s="86"/>
    </row>
    <row r="66" spans="1:20" s="12" customFormat="1" ht="31.5" customHeight="1" x14ac:dyDescent="0.3">
      <c r="A66" s="43" t="s">
        <v>72</v>
      </c>
      <c r="B66" s="52" t="s">
        <v>55</v>
      </c>
      <c r="C66" s="41"/>
      <c r="D66" s="50" t="s">
        <v>149</v>
      </c>
      <c r="E66" s="57">
        <f>E67</f>
        <v>1500000</v>
      </c>
      <c r="F66" s="57"/>
      <c r="G66" s="57"/>
      <c r="H66" s="57"/>
      <c r="I66" s="57">
        <f t="shared" ref="I66:P67" si="17">I67</f>
        <v>0</v>
      </c>
      <c r="J66" s="57">
        <f t="shared" si="17"/>
        <v>0</v>
      </c>
      <c r="K66" s="57">
        <f t="shared" si="17"/>
        <v>0</v>
      </c>
      <c r="L66" s="57">
        <f t="shared" si="17"/>
        <v>0</v>
      </c>
      <c r="M66" s="57">
        <f t="shared" si="17"/>
        <v>0</v>
      </c>
      <c r="N66" s="57">
        <f t="shared" si="17"/>
        <v>0</v>
      </c>
      <c r="O66" s="57">
        <f t="shared" si="17"/>
        <v>0</v>
      </c>
      <c r="P66" s="57">
        <f t="shared" si="16"/>
        <v>1500000</v>
      </c>
      <c r="Q66" s="88"/>
      <c r="R66" s="86"/>
    </row>
    <row r="67" spans="1:20" s="12" customFormat="1" ht="31.5" customHeight="1" x14ac:dyDescent="0.3">
      <c r="A67" s="43" t="s">
        <v>73</v>
      </c>
      <c r="B67" s="52" t="s">
        <v>55</v>
      </c>
      <c r="C67" s="41"/>
      <c r="D67" s="50" t="s">
        <v>150</v>
      </c>
      <c r="E67" s="57">
        <f>E68</f>
        <v>1500000</v>
      </c>
      <c r="F67" s="57"/>
      <c r="G67" s="57"/>
      <c r="H67" s="57"/>
      <c r="I67" s="57">
        <f t="shared" si="17"/>
        <v>0</v>
      </c>
      <c r="J67" s="57">
        <f t="shared" si="17"/>
        <v>0</v>
      </c>
      <c r="K67" s="57">
        <f t="shared" si="17"/>
        <v>0</v>
      </c>
      <c r="L67" s="57">
        <f t="shared" si="17"/>
        <v>0</v>
      </c>
      <c r="M67" s="57">
        <f t="shared" si="17"/>
        <v>0</v>
      </c>
      <c r="N67" s="57">
        <f t="shared" si="17"/>
        <v>0</v>
      </c>
      <c r="O67" s="57">
        <f t="shared" si="17"/>
        <v>0</v>
      </c>
      <c r="P67" s="57">
        <f t="shared" si="17"/>
        <v>1500000</v>
      </c>
      <c r="Q67" s="88"/>
      <c r="R67" s="86"/>
    </row>
    <row r="68" spans="1:20" s="12" customFormat="1" ht="24" customHeight="1" x14ac:dyDescent="0.3">
      <c r="A68" s="45" t="s">
        <v>137</v>
      </c>
      <c r="B68" s="48">
        <v>8710</v>
      </c>
      <c r="C68" s="45" t="s">
        <v>30</v>
      </c>
      <c r="D68" s="41" t="s">
        <v>138</v>
      </c>
      <c r="E68" s="57">
        <v>1500000</v>
      </c>
      <c r="F68" s="58"/>
      <c r="G68" s="58"/>
      <c r="H68" s="58"/>
      <c r="I68" s="58"/>
      <c r="J68" s="57">
        <f>L68+O68</f>
        <v>0</v>
      </c>
      <c r="K68" s="58"/>
      <c r="L68" s="58"/>
      <c r="M68" s="58"/>
      <c r="N68" s="58"/>
      <c r="O68" s="58"/>
      <c r="P68" s="57">
        <f t="shared" si="16"/>
        <v>1500000</v>
      </c>
      <c r="Q68" s="86"/>
      <c r="R68" s="86"/>
      <c r="S68" s="95"/>
    </row>
    <row r="69" spans="1:20" s="12" customFormat="1" ht="23.25" customHeight="1" x14ac:dyDescent="0.3">
      <c r="A69" s="49"/>
      <c r="B69" s="49"/>
      <c r="C69" s="45"/>
      <c r="D69" s="55" t="s">
        <v>11</v>
      </c>
      <c r="E69" s="61">
        <f t="shared" ref="E69:P69" si="18">E11+E30+E43+E52+E66</f>
        <v>723764700</v>
      </c>
      <c r="F69" s="61">
        <f t="shared" si="18"/>
        <v>686612200</v>
      </c>
      <c r="G69" s="61">
        <f t="shared" si="18"/>
        <v>437780750</v>
      </c>
      <c r="H69" s="61">
        <f t="shared" si="18"/>
        <v>68619900</v>
      </c>
      <c r="I69" s="61">
        <f t="shared" si="18"/>
        <v>35652500</v>
      </c>
      <c r="J69" s="61">
        <f t="shared" si="18"/>
        <v>39590000</v>
      </c>
      <c r="K69" s="61">
        <f t="shared" si="18"/>
        <v>16150600</v>
      </c>
      <c r="L69" s="61">
        <f t="shared" si="18"/>
        <v>22889400</v>
      </c>
      <c r="M69" s="61">
        <f t="shared" si="18"/>
        <v>1320000</v>
      </c>
      <c r="N69" s="61">
        <f t="shared" si="18"/>
        <v>160000</v>
      </c>
      <c r="O69" s="61">
        <f t="shared" si="18"/>
        <v>16700600</v>
      </c>
      <c r="P69" s="61">
        <f t="shared" si="18"/>
        <v>763354700</v>
      </c>
      <c r="Q69" s="88"/>
      <c r="R69" s="85"/>
      <c r="S69" s="85"/>
      <c r="T69" s="85"/>
    </row>
    <row r="70" spans="1:20" s="12" customFormat="1" ht="12" customHeight="1" x14ac:dyDescent="0.3">
      <c r="A70" s="15"/>
      <c r="B70" s="15"/>
      <c r="C70" s="16"/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87"/>
    </row>
    <row r="71" spans="1:20" s="12" customFormat="1" ht="24" customHeight="1" x14ac:dyDescent="0.3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89"/>
      <c r="R71" s="30"/>
      <c r="S71" s="86"/>
      <c r="T71" s="95"/>
    </row>
    <row r="72" spans="1:20" s="12" customFormat="1" ht="37.5" customHeight="1" x14ac:dyDescent="0.3">
      <c r="A72" s="13"/>
      <c r="B72" s="13"/>
      <c r="C72" s="13"/>
      <c r="D72" s="31"/>
      <c r="E72" s="73"/>
      <c r="F72" s="35"/>
      <c r="G72" s="14"/>
      <c r="H72" s="14"/>
      <c r="I72" s="14"/>
      <c r="J72" s="71"/>
      <c r="K72" s="35"/>
      <c r="L72" s="32"/>
      <c r="M72" s="108"/>
      <c r="N72" s="108"/>
      <c r="O72" s="109"/>
      <c r="P72" s="109"/>
      <c r="Q72" s="94"/>
    </row>
    <row r="73" spans="1:20" ht="24" customHeight="1" x14ac:dyDescent="0.3">
      <c r="D73" s="34"/>
      <c r="E73" s="72"/>
      <c r="F73" s="36"/>
      <c r="G73" s="36"/>
      <c r="H73" s="36"/>
      <c r="J73" s="71"/>
      <c r="K73" s="35"/>
      <c r="L73" s="96"/>
      <c r="M73" s="20"/>
      <c r="N73" s="20"/>
      <c r="O73" s="96"/>
      <c r="P73" s="96"/>
    </row>
    <row r="74" spans="1:20" ht="36" customHeight="1" x14ac:dyDescent="0.3">
      <c r="A74" s="3"/>
      <c r="B74" s="3"/>
      <c r="C74" s="3"/>
      <c r="D74" s="38"/>
      <c r="E74" s="72"/>
      <c r="F74" s="36"/>
      <c r="G74" s="33"/>
      <c r="H74" s="36"/>
      <c r="J74" s="97"/>
      <c r="K74" s="36"/>
      <c r="L74" s="36"/>
      <c r="M74" s="20"/>
      <c r="O74" s="96"/>
      <c r="P74" s="98"/>
    </row>
    <row r="75" spans="1:20" ht="43.5" customHeight="1" x14ac:dyDescent="0.3">
      <c r="A75" s="3"/>
      <c r="B75" s="3"/>
      <c r="C75" s="3"/>
      <c r="D75" s="33"/>
      <c r="E75" s="72"/>
      <c r="F75" s="36"/>
      <c r="G75" s="20"/>
      <c r="J75" s="97"/>
      <c r="K75" s="36"/>
      <c r="L75" s="33"/>
      <c r="M75" s="20"/>
      <c r="O75" s="96"/>
      <c r="P75" s="98"/>
    </row>
    <row r="76" spans="1:20" ht="48" customHeight="1" x14ac:dyDescent="0.3">
      <c r="A76" s="3"/>
      <c r="B76" s="3"/>
      <c r="C76" s="3"/>
      <c r="D76" s="36"/>
      <c r="E76" s="74"/>
      <c r="F76" s="2"/>
      <c r="J76" s="96"/>
      <c r="K76" s="36"/>
      <c r="L76" s="33"/>
      <c r="O76" s="96"/>
      <c r="P76" s="98"/>
    </row>
    <row r="77" spans="1:20" ht="33" customHeight="1" x14ac:dyDescent="0.3">
      <c r="A77" s="3"/>
      <c r="B77" s="3"/>
      <c r="C77" s="3"/>
      <c r="D77" s="33"/>
      <c r="E77" s="74"/>
      <c r="F77" s="20"/>
      <c r="J77" s="97"/>
      <c r="K77" s="36"/>
      <c r="L77" s="33"/>
      <c r="O77" s="96"/>
      <c r="P77" s="98"/>
    </row>
    <row r="78" spans="1:20" ht="23.25" customHeight="1" x14ac:dyDescent="0.3">
      <c r="A78" s="3"/>
      <c r="B78" s="3"/>
      <c r="C78" s="3"/>
      <c r="E78" s="72"/>
      <c r="J78" s="96"/>
      <c r="K78" s="36"/>
      <c r="L78" s="33"/>
      <c r="M78" s="20"/>
      <c r="N78" s="20"/>
      <c r="P78" s="3"/>
    </row>
    <row r="79" spans="1:20" ht="15.75" x14ac:dyDescent="0.25">
      <c r="A79" s="3"/>
      <c r="B79" s="3"/>
      <c r="C79" s="3"/>
      <c r="E79" s="75"/>
      <c r="J79" s="96"/>
      <c r="K79" s="33"/>
      <c r="L79" s="33"/>
      <c r="P79" s="3"/>
    </row>
    <row r="80" spans="1:20" x14ac:dyDescent="0.2">
      <c r="A80" s="3"/>
      <c r="B80" s="3"/>
      <c r="C80" s="3"/>
      <c r="E80" s="28"/>
      <c r="P80" s="3"/>
    </row>
    <row r="81" spans="6:18" x14ac:dyDescent="0.2">
      <c r="R81" s="93"/>
    </row>
    <row r="83" spans="6:18" x14ac:dyDescent="0.2">
      <c r="G83" s="20"/>
    </row>
    <row r="86" spans="6:18" x14ac:dyDescent="0.2">
      <c r="F86" s="20"/>
    </row>
  </sheetData>
  <mergeCells count="26">
    <mergeCell ref="B6:B9"/>
    <mergeCell ref="J7:J9"/>
    <mergeCell ref="M72:N72"/>
    <mergeCell ref="O72:P72"/>
    <mergeCell ref="L1:P1"/>
    <mergeCell ref="I7:I9"/>
    <mergeCell ref="M8:M9"/>
    <mergeCell ref="J6:O6"/>
    <mergeCell ref="P6:P9"/>
    <mergeCell ref="M7:N7"/>
    <mergeCell ref="A71:P71"/>
    <mergeCell ref="O7:O9"/>
    <mergeCell ref="A2:P2"/>
    <mergeCell ref="A6:A9"/>
    <mergeCell ref="E6:I6"/>
    <mergeCell ref="E7:E9"/>
    <mergeCell ref="B3:C3"/>
    <mergeCell ref="N8:N9"/>
    <mergeCell ref="G8:G9"/>
    <mergeCell ref="L7:L9"/>
    <mergeCell ref="K7:K9"/>
    <mergeCell ref="C6:C9"/>
    <mergeCell ref="G7:H7"/>
    <mergeCell ref="D6:D9"/>
    <mergeCell ref="H8:H9"/>
    <mergeCell ref="F7:F9"/>
  </mergeCells>
  <phoneticPr fontId="2" type="noConversion"/>
  <printOptions horizontalCentered="1"/>
  <pageMargins left="0.19685039370078741" right="0.19685039370078741" top="0.39370078740157483" bottom="0.19685039370078741" header="0" footer="0"/>
  <pageSetup paperSize="9" scale="43" fitToHeight="0" orientation="landscape" r:id="rId1"/>
  <headerFooter alignWithMargins="0">
    <oddFooter>&amp;R&amp;P</oddFooter>
  </headerFooter>
  <rowBreaks count="1" manualBreakCount="1">
    <brk id="36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3A6FF0-93BF-468F-B90E-7CE63A69EBF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cedc1b3-a6a6-4744-bb8f-c9b717f8a9c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дод.3</vt:lpstr>
      <vt:lpstr>дод.3!Заголовки_для_печати</vt:lpstr>
      <vt:lpstr>дод.3!Область_печати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Admin</cp:lastModifiedBy>
  <cp:lastPrinted>2024-12-20T16:29:03Z</cp:lastPrinted>
  <dcterms:created xsi:type="dcterms:W3CDTF">2014-01-17T10:52:16Z</dcterms:created>
  <dcterms:modified xsi:type="dcterms:W3CDTF">2025-11-18T07:23:35Z</dcterms:modified>
</cp:coreProperties>
</file>