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фінуправління\інф про вик бюджету за 9 міс 2025\"/>
    </mc:Choice>
  </mc:AlternateContent>
  <bookViews>
    <workbookView xWindow="32760" yWindow="32760" windowWidth="20490" windowHeight="6945"/>
  </bookViews>
  <sheets>
    <sheet name="1 дод" sheetId="4" r:id="rId1"/>
  </sheets>
  <definedNames>
    <definedName name="_xlnm.Print_Area" localSheetId="0">'1 дод'!$A$1:$I$62</definedName>
  </definedNames>
  <calcPr calcId="152511"/>
</workbook>
</file>

<file path=xl/calcChain.xml><?xml version="1.0" encoding="utf-8"?>
<calcChain xmlns="http://schemas.openxmlformats.org/spreadsheetml/2006/main">
  <c r="I54" i="4" l="1"/>
  <c r="H55" i="4"/>
  <c r="G55" i="4"/>
  <c r="F54" i="4"/>
  <c r="E54" i="4"/>
  <c r="H54" i="4"/>
  <c r="D54" i="4"/>
  <c r="G58" i="4"/>
  <c r="H58" i="4"/>
  <c r="H57" i="4"/>
  <c r="G57" i="4"/>
  <c r="G37" i="4"/>
  <c r="H37" i="4"/>
  <c r="H35" i="4"/>
  <c r="G35" i="4"/>
  <c r="E36" i="4"/>
  <c r="F36" i="4"/>
  <c r="E34" i="4"/>
  <c r="F34" i="4"/>
  <c r="F25" i="4"/>
  <c r="E29" i="4"/>
  <c r="F29" i="4"/>
  <c r="H29" i="4"/>
  <c r="D34" i="4"/>
  <c r="D36" i="4"/>
  <c r="G36" i="4"/>
  <c r="E51" i="4"/>
  <c r="F51" i="4"/>
  <c r="D51" i="4"/>
  <c r="G51" i="4"/>
  <c r="E47" i="4"/>
  <c r="E56" i="4"/>
  <c r="E59" i="4"/>
  <c r="F47" i="4"/>
  <c r="I47" i="4"/>
  <c r="D47" i="4"/>
  <c r="E45" i="4"/>
  <c r="F45" i="4"/>
  <c r="H45" i="4"/>
  <c r="D45" i="4"/>
  <c r="D56" i="4"/>
  <c r="D59" i="4"/>
  <c r="H46" i="4"/>
  <c r="G46" i="4"/>
  <c r="D29" i="4"/>
  <c r="E26" i="4"/>
  <c r="E25" i="4"/>
  <c r="H25" i="4"/>
  <c r="F26" i="4"/>
  <c r="D26" i="4"/>
  <c r="D25" i="4"/>
  <c r="G25" i="4"/>
  <c r="H28" i="4"/>
  <c r="G28" i="4"/>
  <c r="E20" i="4"/>
  <c r="F20" i="4"/>
  <c r="G20" i="4"/>
  <c r="H20" i="4"/>
  <c r="D20" i="4"/>
  <c r="G19" i="4"/>
  <c r="H19" i="4"/>
  <c r="G18" i="4"/>
  <c r="H18" i="4"/>
  <c r="E16" i="4"/>
  <c r="F16" i="4"/>
  <c r="G16" i="4"/>
  <c r="D16" i="4"/>
  <c r="G17" i="4"/>
  <c r="H17" i="4"/>
  <c r="E13" i="4"/>
  <c r="H13" i="4"/>
  <c r="F13" i="4"/>
  <c r="D13" i="4"/>
  <c r="G13" i="4"/>
  <c r="E10" i="4"/>
  <c r="E9" i="4"/>
  <c r="F10" i="4"/>
  <c r="G10" i="4"/>
  <c r="D10" i="4"/>
  <c r="D9" i="4"/>
  <c r="D38" i="4"/>
  <c r="D43" i="4"/>
  <c r="D60" i="4"/>
  <c r="G15" i="4"/>
  <c r="H15" i="4"/>
  <c r="H14" i="4"/>
  <c r="G14" i="4"/>
  <c r="G53" i="4"/>
  <c r="H53" i="4"/>
  <c r="G33" i="4"/>
  <c r="H33" i="4"/>
  <c r="G31" i="4"/>
  <c r="H31" i="4"/>
  <c r="H50" i="4"/>
  <c r="H22" i="4"/>
  <c r="G40" i="4"/>
  <c r="H40" i="4"/>
  <c r="H24" i="4"/>
  <c r="G24" i="4"/>
  <c r="G22" i="4"/>
  <c r="H39" i="4"/>
  <c r="G39" i="4"/>
  <c r="H30" i="4"/>
  <c r="H27" i="4"/>
  <c r="G50" i="4"/>
  <c r="H41" i="4"/>
  <c r="G41" i="4"/>
  <c r="H23" i="4"/>
  <c r="H32" i="4"/>
  <c r="G32" i="4"/>
  <c r="G27" i="4"/>
  <c r="G23" i="4"/>
  <c r="G30" i="4"/>
  <c r="H21" i="4"/>
  <c r="G21" i="4"/>
  <c r="H12" i="4"/>
  <c r="G12" i="4"/>
  <c r="G11" i="4"/>
  <c r="H11" i="4"/>
  <c r="G42" i="4"/>
  <c r="H42" i="4"/>
  <c r="G34" i="4"/>
  <c r="H16" i="4"/>
  <c r="H51" i="4"/>
  <c r="G26" i="4"/>
  <c r="F9" i="4"/>
  <c r="G29" i="4"/>
  <c r="H34" i="4"/>
  <c r="H36" i="4"/>
  <c r="F56" i="4"/>
  <c r="F59" i="4"/>
  <c r="G54" i="4"/>
  <c r="I50" i="4"/>
  <c r="H59" i="4"/>
  <c r="G59" i="4"/>
  <c r="E38" i="4"/>
  <c r="E43" i="4"/>
  <c r="E60" i="4"/>
  <c r="I46" i="4"/>
  <c r="I48" i="4"/>
  <c r="I45" i="4"/>
  <c r="I51" i="4"/>
  <c r="I56" i="4"/>
  <c r="H10" i="4"/>
  <c r="G9" i="4"/>
  <c r="G56" i="4"/>
  <c r="I52" i="4"/>
  <c r="I53" i="4"/>
  <c r="I49" i="4"/>
  <c r="H26" i="4"/>
  <c r="H9" i="4"/>
  <c r="H47" i="4"/>
  <c r="G47" i="4"/>
  <c r="I55" i="4"/>
  <c r="H56" i="4"/>
  <c r="G45" i="4"/>
  <c r="F38" i="4"/>
  <c r="I30" i="4"/>
  <c r="I32" i="4"/>
  <c r="G38" i="4"/>
  <c r="I37" i="4"/>
  <c r="I15" i="4"/>
  <c r="I18" i="4"/>
  <c r="I29" i="4"/>
  <c r="I16" i="4"/>
  <c r="F43" i="4"/>
  <c r="I28" i="4"/>
  <c r="I36" i="4"/>
  <c r="I17" i="4"/>
  <c r="H38" i="4"/>
  <c r="I20" i="4"/>
  <c r="I26" i="4"/>
  <c r="I27" i="4"/>
  <c r="I21" i="4"/>
  <c r="I10" i="4"/>
  <c r="I23" i="4"/>
  <c r="I31" i="4"/>
  <c r="I11" i="4"/>
  <c r="I13" i="4"/>
  <c r="I34" i="4"/>
  <c r="I22" i="4"/>
  <c r="I35" i="4"/>
  <c r="I12" i="4"/>
  <c r="I24" i="4"/>
  <c r="I38" i="4"/>
  <c r="I19" i="4"/>
  <c r="I33" i="4"/>
  <c r="I14" i="4"/>
  <c r="I25" i="4"/>
  <c r="I9" i="4"/>
  <c r="H43" i="4"/>
  <c r="G43" i="4"/>
  <c r="F60" i="4"/>
  <c r="G60" i="4"/>
  <c r="H60" i="4"/>
</calcChain>
</file>

<file path=xl/sharedStrings.xml><?xml version="1.0" encoding="utf-8"?>
<sst xmlns="http://schemas.openxmlformats.org/spreadsheetml/2006/main" count="64" uniqueCount="61">
  <si>
    <t>Найменування показника</t>
  </si>
  <si>
    <t>СПЕЦІАЛЬНИЙ ФОНД</t>
  </si>
  <si>
    <t>ЗАГАЛЬНИЙ ФОНД</t>
  </si>
  <si>
    <t>№№ п/п</t>
  </si>
  <si>
    <t>Питома вага</t>
  </si>
  <si>
    <t>Інші неподаткові надходження</t>
  </si>
  <si>
    <t xml:space="preserve"> План на звітну дату</t>
  </si>
  <si>
    <t>Уточнений план на рік</t>
  </si>
  <si>
    <t>РАЗОМ ДОХОДІВ ПО ЗАГАЛЬНОМУ ФОНДУ</t>
  </si>
  <si>
    <t>РАЗОМ ДОХОДІВ ПО СПЕЦІАЛЬНОМУ ФОНДУ</t>
  </si>
  <si>
    <t>РАЗОМ</t>
  </si>
  <si>
    <t>% виконання  уточненого плану</t>
  </si>
  <si>
    <t>на рік</t>
  </si>
  <si>
    <t>на звітну дату</t>
  </si>
  <si>
    <t>Туристичний збір </t>
  </si>
  <si>
    <t>Державне мито  </t>
  </si>
  <si>
    <t>Єдиний податок  </t>
  </si>
  <si>
    <t>Власні надходження бюджетних установ</t>
  </si>
  <si>
    <t>Податок та збір на доходи фізичних осіб</t>
  </si>
  <si>
    <t>Збір за місця для паркування транспортних засобів </t>
  </si>
  <si>
    <t>Податкові надходження , в тому числі:</t>
  </si>
  <si>
    <t>Дотації з місцевих бюджетів іншим місцевим бюджетам</t>
  </si>
  <si>
    <t>Субвенції з державного бюджету місцевим бюджетам</t>
  </si>
  <si>
    <t>Субвенції з місцевих бюджетів іншим місцевим бюджетам</t>
  </si>
  <si>
    <t xml:space="preserve">Дотації з державного бюджету місцевим бюджетам </t>
  </si>
  <si>
    <t>Доходи від операцій з капіталом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</si>
  <si>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</si>
  <si>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 xml:space="preserve">Податок на прибуток підприємств </t>
  </si>
  <si>
    <t>Рентна плата та плата за використання інших природних ресурсів, в тому числі:</t>
  </si>
  <si>
    <t>Рентна плата за спеціальне використання лісових ресурсів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</si>
  <si>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</si>
  <si>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</si>
  <si>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субєктами господарювання роздрібної торгівлі підакцизних товарів</t>
  </si>
  <si>
    <t>Місцеві податки та збори, що сплачуються ( перераховуються) згідно з Податковим кодексом, в тому числі:</t>
  </si>
  <si>
    <t>Податок на майно</t>
  </si>
  <si>
    <t>КДК</t>
  </si>
  <si>
    <t>Інші надходження</t>
  </si>
  <si>
    <t>Доходи від власності та підприємницької діяльності, в тому числі</t>
  </si>
  <si>
    <t>Плата за надання адміністративних послуг</t>
  </si>
  <si>
    <t>Адміністративні збори та платежі, доходи від некомерційної діяльності, в тому числі:</t>
  </si>
  <si>
    <t>Інші податки і збори</t>
  </si>
  <si>
    <t>Доходи від власності та підприємницької діяльності</t>
  </si>
  <si>
    <t>Доходи від операцій з капіталом, в тому числі:</t>
  </si>
  <si>
    <t>Надходження від продажу основного капіталу</t>
  </si>
  <si>
    <t>Кошти від продажу землі і нематеріальних активів </t>
  </si>
  <si>
    <t>Неподаткові надходження, в тому числі:</t>
  </si>
  <si>
    <t>Податкові надходження, в тому числі:</t>
  </si>
  <si>
    <t>Податки на доходи, податки на прибуток, податки на збільшення ринкової вартості, в тому числі:</t>
  </si>
  <si>
    <t>Рентна плата за користування надрами загальнодержавного значення</t>
  </si>
  <si>
    <t>Внутрішні податки на товари та послуги, в тому числі</t>
  </si>
  <si>
    <t xml:space="preserve">Інші надходження </t>
  </si>
  <si>
    <t>Інші неподаткові надходження, в тому числі:</t>
  </si>
  <si>
    <t>Частина чистого прибутку (доходу) державних або комунальних унітарних підприємств та їх об`єднань, що вилучається до відповідного  бюджету та девіденти (дохід), нараховані на акції (частки) господарських товариств, у статутних капітах яких є державна або комунальна власність</t>
  </si>
  <si>
    <t>Надходження від орендної плати за користування цілісним майновим комплексом та іншим державним майном</t>
  </si>
  <si>
    <t>Субвенції з державного бюджеу місцевим бюджетам</t>
  </si>
  <si>
    <t>Цільові фонди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</si>
  <si>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</si>
  <si>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Надходження за 9 місяців  2025 року</t>
  </si>
  <si>
    <t xml:space="preserve">РАЗОМ </t>
  </si>
  <si>
    <t>ВСЬОГО ДОХОДІВ</t>
  </si>
  <si>
    <t>Інформація про виконання  дохідної частини бюджету Хустської міської територіальної громади за 9 місяців 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</si>
</sst>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0" formatCode="0.0"/>
    <numFmt numFmtId="171" formatCode="#,##0.0"/>
  </numFmts>
  <fonts count="19" x14ac:knownFonts="1">
    <font>
      <sz val="10"/>
      <name val="Arial Cyr"/>
      <charset val="204"/>
    </font>
    <font>
      <b/>
      <sz val="10"/>
      <name val="Arial Cyr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Arial Cyr"/>
      <family val="2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4" fillId="0" borderId="0" xfId="0" applyFont="1" applyAlignment="1"/>
    <xf numFmtId="0" fontId="10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7" fillId="0" borderId="0" xfId="0" applyFont="1" applyBorder="1" applyAlignment="1">
      <alignment horizontal="center" vertic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0" fillId="0" borderId="0" xfId="0" applyFill="1" applyAlignment="1"/>
    <xf numFmtId="0" fontId="0" fillId="0" borderId="0" xfId="0" applyFill="1"/>
    <xf numFmtId="0" fontId="10" fillId="0" borderId="0" xfId="0" applyFont="1" applyFill="1"/>
    <xf numFmtId="0" fontId="0" fillId="0" borderId="0" xfId="0" applyFill="1" applyBorder="1"/>
    <xf numFmtId="0" fontId="0" fillId="0" borderId="0" xfId="0" applyAlignment="1"/>
    <xf numFmtId="171" fontId="3" fillId="0" borderId="1" xfId="0" applyNumberFormat="1" applyFont="1" applyFill="1" applyBorder="1" applyAlignment="1">
      <alignment horizontal="center" vertical="center" readingOrder="1"/>
    </xf>
    <xf numFmtId="171" fontId="3" fillId="0" borderId="2" xfId="0" applyNumberFormat="1" applyFont="1" applyFill="1" applyBorder="1" applyAlignment="1">
      <alignment horizontal="center" vertical="center" readingOrder="1"/>
    </xf>
    <xf numFmtId="171" fontId="3" fillId="0" borderId="3" xfId="0" applyNumberFormat="1" applyFont="1" applyFill="1" applyBorder="1" applyAlignment="1">
      <alignment horizontal="center" vertical="center" readingOrder="1"/>
    </xf>
    <xf numFmtId="0" fontId="0" fillId="0" borderId="0" xfId="0" applyFont="1"/>
    <xf numFmtId="171" fontId="4" fillId="0" borderId="1" xfId="0" applyNumberFormat="1" applyFont="1" applyFill="1" applyBorder="1" applyAlignment="1">
      <alignment horizontal="center" vertical="center" readingOrder="1"/>
    </xf>
    <xf numFmtId="4" fontId="12" fillId="0" borderId="0" xfId="0" applyNumberFormat="1" applyFont="1" applyBorder="1" applyAlignment="1">
      <alignment horizontal="center" vertical="top" wrapText="1"/>
    </xf>
    <xf numFmtId="4" fontId="12" fillId="0" borderId="0" xfId="0" applyNumberFormat="1" applyFont="1" applyFill="1" applyBorder="1" applyAlignment="1">
      <alignment horizontal="center" vertical="top" wrapText="1"/>
    </xf>
    <xf numFmtId="4" fontId="0" fillId="0" borderId="0" xfId="0" applyNumberFormat="1" applyBorder="1"/>
    <xf numFmtId="0" fontId="1" fillId="0" borderId="0" xfId="0" applyFont="1"/>
    <xf numFmtId="171" fontId="4" fillId="0" borderId="1" xfId="0" applyNumberFormat="1" applyFont="1" applyFill="1" applyBorder="1" applyAlignment="1">
      <alignment horizontal="center" vertical="center" wrapText="1" readingOrder="1"/>
    </xf>
    <xf numFmtId="171" fontId="11" fillId="0" borderId="1" xfId="0" applyNumberFormat="1" applyFont="1" applyFill="1" applyBorder="1" applyAlignment="1">
      <alignment horizontal="center" vertical="center" readingOrder="1"/>
    </xf>
    <xf numFmtId="171" fontId="4" fillId="0" borderId="4" xfId="0" applyNumberFormat="1" applyFont="1" applyFill="1" applyBorder="1" applyAlignment="1">
      <alignment horizontal="center" vertical="center" wrapText="1" readingOrder="1"/>
    </xf>
    <xf numFmtId="49" fontId="13" fillId="0" borderId="0" xfId="0" applyNumberFormat="1" applyFont="1" applyAlignment="1" applyProtection="1">
      <alignment horizontal="left"/>
    </xf>
    <xf numFmtId="49" fontId="6" fillId="0" borderId="0" xfId="0" applyNumberFormat="1" applyFont="1" applyFill="1" applyAlignment="1" applyProtection="1">
      <alignment horizontal="center"/>
    </xf>
    <xf numFmtId="0" fontId="12" fillId="0" borderId="0" xfId="0" applyFont="1"/>
    <xf numFmtId="0" fontId="3" fillId="0" borderId="0" xfId="0" applyFont="1"/>
    <xf numFmtId="0" fontId="14" fillId="0" borderId="0" xfId="0" applyFont="1"/>
    <xf numFmtId="0" fontId="7" fillId="0" borderId="0" xfId="0" applyFont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4" fontId="9" fillId="0" borderId="0" xfId="0" applyNumberFormat="1" applyFont="1" applyBorder="1" applyAlignment="1">
      <alignment horizontal="center" vertical="top" wrapText="1"/>
    </xf>
    <xf numFmtId="0" fontId="1" fillId="0" borderId="0" xfId="0" applyFont="1" applyBorder="1"/>
    <xf numFmtId="0" fontId="0" fillId="0" borderId="0" xfId="0" applyFont="1" applyFill="1" applyAlignment="1"/>
    <xf numFmtId="0" fontId="0" fillId="0" borderId="0" xfId="0" applyFont="1" applyFill="1" applyProtection="1"/>
    <xf numFmtId="0" fontId="15" fillId="0" borderId="0" xfId="0" applyFont="1" applyFill="1"/>
    <xf numFmtId="0" fontId="0" fillId="0" borderId="0" xfId="0" applyFont="1" applyFill="1"/>
    <xf numFmtId="171" fontId="4" fillId="0" borderId="5" xfId="0" applyNumberFormat="1" applyFont="1" applyFill="1" applyBorder="1" applyAlignment="1">
      <alignment horizontal="center" vertical="center"/>
    </xf>
    <xf numFmtId="170" fontId="1" fillId="0" borderId="0" xfId="0" applyNumberFormat="1" applyFont="1"/>
    <xf numFmtId="171" fontId="4" fillId="0" borderId="1" xfId="0" applyNumberFormat="1" applyFont="1" applyFill="1" applyBorder="1" applyAlignment="1">
      <alignment horizontal="center" vertical="center"/>
    </xf>
    <xf numFmtId="171" fontId="3" fillId="0" borderId="1" xfId="0" applyNumberFormat="1" applyFont="1" applyFill="1" applyBorder="1" applyAlignment="1">
      <alignment horizontal="center" vertical="center"/>
    </xf>
    <xf numFmtId="171" fontId="4" fillId="0" borderId="4" xfId="0" applyNumberFormat="1" applyFont="1" applyFill="1" applyBorder="1" applyAlignment="1">
      <alignment horizontal="center" vertical="center"/>
    </xf>
    <xf numFmtId="171" fontId="4" fillId="0" borderId="6" xfId="0" applyNumberFormat="1" applyFont="1" applyFill="1" applyBorder="1" applyAlignment="1">
      <alignment horizontal="center" vertical="center"/>
    </xf>
    <xf numFmtId="171" fontId="3" fillId="0" borderId="6" xfId="0" applyNumberFormat="1" applyFont="1" applyFill="1" applyBorder="1" applyAlignment="1">
      <alignment horizontal="center" vertical="center"/>
    </xf>
    <xf numFmtId="171" fontId="3" fillId="0" borderId="3" xfId="0" applyNumberFormat="1" applyFont="1" applyFill="1" applyBorder="1" applyAlignment="1">
      <alignment horizontal="center" vertical="center"/>
    </xf>
    <xf numFmtId="171" fontId="3" fillId="0" borderId="7" xfId="0" applyNumberFormat="1" applyFont="1" applyFill="1" applyBorder="1" applyAlignment="1">
      <alignment horizontal="center" vertical="center"/>
    </xf>
    <xf numFmtId="171" fontId="3" fillId="0" borderId="7" xfId="0" applyNumberFormat="1" applyFont="1" applyFill="1" applyBorder="1" applyAlignment="1">
      <alignment horizontal="center" vertical="center" readingOrder="1"/>
    </xf>
    <xf numFmtId="171" fontId="8" fillId="0" borderId="8" xfId="0" applyNumberFormat="1" applyFont="1" applyFill="1" applyBorder="1" applyAlignment="1">
      <alignment horizontal="center" vertical="center" readingOrder="1"/>
    </xf>
    <xf numFmtId="171" fontId="8" fillId="0" borderId="9" xfId="0" applyNumberFormat="1" applyFont="1" applyFill="1" applyBorder="1" applyAlignment="1">
      <alignment horizontal="center" vertical="center" readingOrder="1"/>
    </xf>
    <xf numFmtId="0" fontId="11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0" fontId="18" fillId="0" borderId="0" xfId="0" applyFont="1" applyFill="1"/>
    <xf numFmtId="0" fontId="1" fillId="0" borderId="0" xfId="0" applyFont="1" applyFill="1"/>
    <xf numFmtId="0" fontId="16" fillId="0" borderId="0" xfId="0" applyFont="1" applyFill="1"/>
    <xf numFmtId="171" fontId="3" fillId="0" borderId="2" xfId="0" applyNumberFormat="1" applyFont="1" applyFill="1" applyBorder="1" applyAlignment="1">
      <alignment horizontal="center" vertical="center"/>
    </xf>
    <xf numFmtId="171" fontId="3" fillId="0" borderId="9" xfId="0" applyNumberFormat="1" applyFont="1" applyFill="1" applyBorder="1" applyAlignment="1">
      <alignment horizontal="center" vertical="center"/>
    </xf>
    <xf numFmtId="171" fontId="4" fillId="0" borderId="8" xfId="0" applyNumberFormat="1" applyFont="1" applyFill="1" applyBorder="1" applyAlignment="1">
      <alignment horizontal="center" vertical="center"/>
    </xf>
    <xf numFmtId="171" fontId="4" fillId="0" borderId="10" xfId="0" applyNumberFormat="1" applyFont="1" applyFill="1" applyBorder="1" applyAlignment="1">
      <alignment horizontal="center" vertical="center"/>
    </xf>
    <xf numFmtId="171" fontId="4" fillId="0" borderId="9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readingOrder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readingOrder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readingOrder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readingOrder="1"/>
    </xf>
    <xf numFmtId="0" fontId="7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readingOrder="1"/>
    </xf>
    <xf numFmtId="0" fontId="3" fillId="0" borderId="12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center" vertical="center" readingOrder="1"/>
    </xf>
    <xf numFmtId="171" fontId="4" fillId="0" borderId="4" xfId="0" applyNumberFormat="1" applyFont="1" applyFill="1" applyBorder="1" applyAlignment="1">
      <alignment horizontal="center" vertical="center" readingOrder="1"/>
    </xf>
    <xf numFmtId="171" fontId="4" fillId="0" borderId="5" xfId="0" applyNumberFormat="1" applyFont="1" applyFill="1" applyBorder="1" applyAlignment="1">
      <alignment horizontal="center" vertical="center" readingOrder="1"/>
    </xf>
    <xf numFmtId="0" fontId="7" fillId="0" borderId="13" xfId="0" applyFont="1" applyFill="1" applyBorder="1" applyAlignment="1">
      <alignment horizontal="center" wrapText="1"/>
    </xf>
    <xf numFmtId="171" fontId="4" fillId="0" borderId="6" xfId="0" applyNumberFormat="1" applyFont="1" applyFill="1" applyBorder="1" applyAlignment="1">
      <alignment horizontal="center" vertical="center" readingOrder="1"/>
    </xf>
    <xf numFmtId="0" fontId="7" fillId="0" borderId="13" xfId="0" applyFont="1" applyFill="1" applyBorder="1" applyAlignment="1">
      <alignment horizontal="center" vertical="center"/>
    </xf>
    <xf numFmtId="171" fontId="3" fillId="0" borderId="6" xfId="0" applyNumberFormat="1" applyFont="1" applyFill="1" applyBorder="1" applyAlignment="1">
      <alignment horizontal="center" vertical="center" readingOrder="1"/>
    </xf>
    <xf numFmtId="0" fontId="7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11" fillId="0" borderId="1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wrapText="1"/>
    </xf>
    <xf numFmtId="0" fontId="11" fillId="0" borderId="1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readingOrder="1"/>
    </xf>
    <xf numFmtId="0" fontId="7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/>
    </xf>
    <xf numFmtId="0" fontId="3" fillId="0" borderId="2" xfId="0" applyFont="1" applyFill="1" applyBorder="1" applyAlignment="1">
      <alignment vertical="center"/>
    </xf>
    <xf numFmtId="0" fontId="7" fillId="0" borderId="2" xfId="0" applyFont="1" applyBorder="1" applyAlignment="1">
      <alignment horizontal="center"/>
    </xf>
    <xf numFmtId="0" fontId="7" fillId="0" borderId="3" xfId="0" applyFont="1" applyFill="1" applyBorder="1" applyAlignment="1">
      <alignment horizontal="center" vertical="center" readingOrder="1"/>
    </xf>
    <xf numFmtId="0" fontId="7" fillId="0" borderId="14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readingOrder="1"/>
    </xf>
    <xf numFmtId="0" fontId="7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readingOrder="1"/>
    </xf>
    <xf numFmtId="171" fontId="3" fillId="0" borderId="10" xfId="0" applyNumberFormat="1" applyFont="1" applyFill="1" applyBorder="1" applyAlignment="1">
      <alignment horizontal="center" vertical="center" readingOrder="1"/>
    </xf>
    <xf numFmtId="171" fontId="8" fillId="0" borderId="16" xfId="0" applyNumberFormat="1" applyFont="1" applyFill="1" applyBorder="1" applyAlignment="1">
      <alignment horizontal="center" vertical="center"/>
    </xf>
    <xf numFmtId="171" fontId="8" fillId="0" borderId="17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3" fillId="0" borderId="11" xfId="0" applyFont="1" applyFill="1" applyBorder="1"/>
    <xf numFmtId="0" fontId="11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>
      <alignment horizontal="left"/>
    </xf>
    <xf numFmtId="0" fontId="4" fillId="0" borderId="5" xfId="0" applyFont="1" applyFill="1" applyBorder="1" applyAlignment="1">
      <alignment horizontal="center" vertical="center" wrapText="1"/>
    </xf>
    <xf numFmtId="0" fontId="3" fillId="0" borderId="21" xfId="0" applyFont="1" applyFill="1" applyBorder="1"/>
    <xf numFmtId="0" fontId="11" fillId="0" borderId="1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9" fillId="0" borderId="1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4" fillId="0" borderId="19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4" fillId="0" borderId="19" xfId="0" applyFont="1" applyFill="1" applyBorder="1" applyAlignment="1"/>
    <xf numFmtId="0" fontId="0" fillId="0" borderId="8" xfId="0" applyBorder="1" applyAlignment="1"/>
    <xf numFmtId="0" fontId="8" fillId="0" borderId="19" xfId="0" applyFont="1" applyBorder="1" applyAlignment="1">
      <alignment vertical="center"/>
    </xf>
    <xf numFmtId="0" fontId="14" fillId="0" borderId="8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0864259549132647E-2"/>
          <c:y val="3.4883760542060938E-2"/>
          <c:w val="0.86008403276916312"/>
          <c:h val="0.9325591984910957"/>
        </c:manualLayout>
      </c:layout>
      <c:pie3DChart>
        <c:varyColors val="0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1358197509261951"/>
          <c:y val="0.41395368355954104"/>
          <c:w val="0.98354103885162492"/>
          <c:h val="0.59069813328032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57150</xdr:colOff>
      <xdr:row>6</xdr:row>
      <xdr:rowOff>400050</xdr:rowOff>
    </xdr:from>
    <xdr:to>
      <xdr:col>49</xdr:col>
      <xdr:colOff>419100</xdr:colOff>
      <xdr:row>32</xdr:row>
      <xdr:rowOff>0</xdr:rowOff>
    </xdr:to>
    <xdr:graphicFrame macro="">
      <xdr:nvGraphicFramePr>
        <xdr:cNvPr id="351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tabSelected="1" zoomScaleNormal="100" zoomScaleSheetLayoutView="75" workbookViewId="0">
      <selection activeCell="A4" sqref="A4:I4"/>
    </sheetView>
  </sheetViews>
  <sheetFormatPr defaultRowHeight="12.75" x14ac:dyDescent="0.2"/>
  <cols>
    <col min="1" max="1" width="5" style="33" customWidth="1"/>
    <col min="2" max="2" width="57.140625" style="29" customWidth="1"/>
    <col min="3" max="3" width="10" customWidth="1"/>
    <col min="4" max="4" width="10.5703125" style="10" customWidth="1"/>
    <col min="5" max="5" width="10.28515625" style="10" customWidth="1"/>
    <col min="6" max="6" width="12.7109375" style="10" customWidth="1"/>
    <col min="7" max="7" width="11.7109375" style="10" customWidth="1"/>
    <col min="8" max="8" width="10" style="40" customWidth="1"/>
    <col min="9" max="9" width="8" style="40" customWidth="1"/>
    <col min="12" max="12" width="13.140625" bestFit="1" customWidth="1"/>
  </cols>
  <sheetData>
    <row r="1" spans="1:10" ht="23.25" customHeight="1" x14ac:dyDescent="0.2">
      <c r="A1" s="31"/>
      <c r="B1" s="26"/>
      <c r="C1" s="1"/>
      <c r="D1" s="8"/>
      <c r="E1" s="8"/>
      <c r="F1" s="9"/>
      <c r="G1" s="9"/>
      <c r="H1" s="37"/>
      <c r="I1" s="38"/>
    </row>
    <row r="2" spans="1:10" ht="19.5" customHeight="1" x14ac:dyDescent="0.2">
      <c r="A2" s="32"/>
      <c r="B2" s="27"/>
      <c r="C2" s="7"/>
      <c r="D2" s="7"/>
      <c r="E2" s="7"/>
      <c r="F2" s="7"/>
      <c r="G2" s="7"/>
      <c r="H2" s="7"/>
      <c r="I2" s="38"/>
    </row>
    <row r="3" spans="1:10" ht="18" customHeight="1" x14ac:dyDescent="0.2">
      <c r="A3" s="32"/>
      <c r="B3" s="27"/>
      <c r="C3" s="123"/>
      <c r="D3" s="123"/>
      <c r="E3" s="123"/>
      <c r="F3" s="123"/>
      <c r="G3" s="123"/>
      <c r="H3" s="123"/>
      <c r="I3" s="38"/>
    </row>
    <row r="4" spans="1:10" s="13" customFormat="1" ht="15.75" x14ac:dyDescent="0.2">
      <c r="A4" s="122" t="s">
        <v>60</v>
      </c>
      <c r="B4" s="122"/>
      <c r="C4" s="122"/>
      <c r="D4" s="122"/>
      <c r="E4" s="122"/>
      <c r="F4" s="122"/>
      <c r="G4" s="122"/>
      <c r="H4" s="122"/>
      <c r="I4" s="122"/>
    </row>
    <row r="5" spans="1:10" s="13" customFormat="1" ht="13.5" thickBot="1" x14ac:dyDescent="0.25">
      <c r="A5" s="64"/>
      <c r="B5" s="64"/>
      <c r="C5" s="64"/>
      <c r="D5" s="64"/>
      <c r="E5" s="64"/>
      <c r="F5" s="64"/>
      <c r="G5" s="64"/>
      <c r="H5" s="64"/>
      <c r="I5" s="64"/>
    </row>
    <row r="6" spans="1:10" ht="26.25" customHeight="1" x14ac:dyDescent="0.2">
      <c r="A6" s="126" t="s">
        <v>3</v>
      </c>
      <c r="B6" s="121" t="s">
        <v>0</v>
      </c>
      <c r="C6" s="119" t="s">
        <v>35</v>
      </c>
      <c r="D6" s="121" t="s">
        <v>7</v>
      </c>
      <c r="E6" s="121" t="s">
        <v>6</v>
      </c>
      <c r="F6" s="121" t="s">
        <v>57</v>
      </c>
      <c r="G6" s="121" t="s">
        <v>11</v>
      </c>
      <c r="H6" s="121"/>
      <c r="I6" s="124" t="s">
        <v>4</v>
      </c>
    </row>
    <row r="7" spans="1:10" ht="29.25" customHeight="1" thickBot="1" x14ac:dyDescent="0.25">
      <c r="A7" s="127"/>
      <c r="B7" s="120"/>
      <c r="C7" s="120"/>
      <c r="D7" s="120"/>
      <c r="E7" s="120"/>
      <c r="F7" s="120"/>
      <c r="G7" s="65" t="s">
        <v>12</v>
      </c>
      <c r="H7" s="65" t="s">
        <v>13</v>
      </c>
      <c r="I7" s="125"/>
    </row>
    <row r="8" spans="1:10" ht="16.5" customHeight="1" thickBot="1" x14ac:dyDescent="0.3">
      <c r="A8" s="131" t="s">
        <v>2</v>
      </c>
      <c r="B8" s="132"/>
      <c r="C8" s="132"/>
      <c r="D8" s="132"/>
      <c r="E8" s="132"/>
      <c r="F8" s="132"/>
      <c r="G8" s="132"/>
      <c r="H8" s="132"/>
      <c r="I8" s="132"/>
      <c r="J8" s="4"/>
    </row>
    <row r="9" spans="1:10" s="17" customFormat="1" ht="18.75" customHeight="1" x14ac:dyDescent="0.2">
      <c r="A9" s="79">
        <v>1</v>
      </c>
      <c r="B9" s="80" t="s">
        <v>46</v>
      </c>
      <c r="C9" s="81">
        <v>10000000</v>
      </c>
      <c r="D9" s="25">
        <f>D10+D13+D16+D20</f>
        <v>450317.9</v>
      </c>
      <c r="E9" s="25">
        <f>E10+E13+E16+E20</f>
        <v>335653.6</v>
      </c>
      <c r="F9" s="25">
        <f>F10+F13+F16+F20</f>
        <v>341483.5</v>
      </c>
      <c r="G9" s="82">
        <f>F9/D9*100</f>
        <v>75.83165137339644</v>
      </c>
      <c r="H9" s="82">
        <f t="shared" ref="H9:H20" si="0">F9/E9*100</f>
        <v>101.73687992620965</v>
      </c>
      <c r="I9" s="83">
        <f t="shared" ref="I9:I38" si="1">F9/F$38*100</f>
        <v>90.017739228231008</v>
      </c>
    </row>
    <row r="10" spans="1:10" s="22" customFormat="1" ht="29.25" customHeight="1" x14ac:dyDescent="0.2">
      <c r="A10" s="84">
        <v>2</v>
      </c>
      <c r="B10" s="67" t="s">
        <v>47</v>
      </c>
      <c r="C10" s="68">
        <v>11000000</v>
      </c>
      <c r="D10" s="23">
        <f>D11+D12</f>
        <v>265581.3</v>
      </c>
      <c r="E10" s="23">
        <f>E11+E12</f>
        <v>199007.90000000002</v>
      </c>
      <c r="F10" s="23">
        <f>F11+F12</f>
        <v>200673.80000000002</v>
      </c>
      <c r="G10" s="18">
        <f>F10/D10*100</f>
        <v>75.560214518115558</v>
      </c>
      <c r="H10" s="18">
        <f t="shared" si="0"/>
        <v>100.83710244668677</v>
      </c>
      <c r="I10" s="85">
        <f t="shared" si="1"/>
        <v>52.899193660420437</v>
      </c>
    </row>
    <row r="11" spans="1:10" ht="18" customHeight="1" x14ac:dyDescent="0.2">
      <c r="A11" s="86">
        <v>3</v>
      </c>
      <c r="B11" s="70" t="s">
        <v>18</v>
      </c>
      <c r="C11" s="71">
        <v>11010000</v>
      </c>
      <c r="D11" s="14">
        <v>265181.3</v>
      </c>
      <c r="E11" s="14">
        <v>198629.2</v>
      </c>
      <c r="F11" s="14">
        <v>200295.1</v>
      </c>
      <c r="G11" s="14">
        <f>F11/D11*100</f>
        <v>75.531381737701722</v>
      </c>
      <c r="H11" s="14">
        <f t="shared" si="0"/>
        <v>100.83869843910161</v>
      </c>
      <c r="I11" s="87">
        <f t="shared" si="1"/>
        <v>52.79936535877269</v>
      </c>
    </row>
    <row r="12" spans="1:10" ht="18" customHeight="1" x14ac:dyDescent="0.2">
      <c r="A12" s="86">
        <v>4</v>
      </c>
      <c r="B12" s="72" t="s">
        <v>27</v>
      </c>
      <c r="C12" s="71">
        <v>11020000</v>
      </c>
      <c r="D12" s="14">
        <v>400</v>
      </c>
      <c r="E12" s="14">
        <v>378.7</v>
      </c>
      <c r="F12" s="14">
        <v>378.7</v>
      </c>
      <c r="G12" s="14">
        <f t="shared" ref="G12:G42" si="2">F12/D12*100</f>
        <v>94.674999999999997</v>
      </c>
      <c r="H12" s="14">
        <f t="shared" si="0"/>
        <v>100</v>
      </c>
      <c r="I12" s="87">
        <f t="shared" si="1"/>
        <v>9.9828301647754802E-2</v>
      </c>
    </row>
    <row r="13" spans="1:10" ht="27.75" customHeight="1" x14ac:dyDescent="0.2">
      <c r="A13" s="88">
        <v>5</v>
      </c>
      <c r="B13" s="73" t="s">
        <v>28</v>
      </c>
      <c r="C13" s="74">
        <v>13000000</v>
      </c>
      <c r="D13" s="18">
        <f>D14+D15</f>
        <v>841</v>
      </c>
      <c r="E13" s="18">
        <f>E14+E15</f>
        <v>576.79999999999995</v>
      </c>
      <c r="F13" s="18">
        <f>F14+F15</f>
        <v>803.4</v>
      </c>
      <c r="G13" s="18">
        <f t="shared" si="2"/>
        <v>95.529131985731269</v>
      </c>
      <c r="H13" s="18">
        <f t="shared" si="0"/>
        <v>139.28571428571431</v>
      </c>
      <c r="I13" s="85">
        <f t="shared" si="1"/>
        <v>0.21178256547083762</v>
      </c>
    </row>
    <row r="14" spans="1:10" s="17" customFormat="1" ht="15.75" customHeight="1" x14ac:dyDescent="0.2">
      <c r="A14" s="88">
        <v>6</v>
      </c>
      <c r="B14" s="75" t="s">
        <v>29</v>
      </c>
      <c r="C14" s="76">
        <v>13010000</v>
      </c>
      <c r="D14" s="14">
        <v>561</v>
      </c>
      <c r="E14" s="14">
        <v>366.8</v>
      </c>
      <c r="F14" s="14">
        <v>456.5</v>
      </c>
      <c r="G14" s="14">
        <f t="shared" si="2"/>
        <v>81.372549019607845</v>
      </c>
      <c r="H14" s="14">
        <f t="shared" si="0"/>
        <v>124.4547437295529</v>
      </c>
      <c r="I14" s="87">
        <f t="shared" si="1"/>
        <v>0.12033699419646178</v>
      </c>
    </row>
    <row r="15" spans="1:10" s="17" customFormat="1" ht="15.75" customHeight="1" x14ac:dyDescent="0.2">
      <c r="A15" s="88">
        <v>7</v>
      </c>
      <c r="B15" s="75" t="s">
        <v>48</v>
      </c>
      <c r="C15" s="76">
        <v>13030000</v>
      </c>
      <c r="D15" s="14">
        <v>280</v>
      </c>
      <c r="E15" s="14">
        <v>210</v>
      </c>
      <c r="F15" s="14">
        <v>346.9</v>
      </c>
      <c r="G15" s="14">
        <f t="shared" si="2"/>
        <v>123.89285714285714</v>
      </c>
      <c r="H15" s="14">
        <f t="shared" si="0"/>
        <v>165.19047619047618</v>
      </c>
      <c r="I15" s="87">
        <f t="shared" si="1"/>
        <v>9.1445571274375873E-2</v>
      </c>
    </row>
    <row r="16" spans="1:10" ht="18.75" customHeight="1" x14ac:dyDescent="0.2">
      <c r="A16" s="88">
        <v>8</v>
      </c>
      <c r="B16" s="73" t="s">
        <v>49</v>
      </c>
      <c r="C16" s="74">
        <v>14000000</v>
      </c>
      <c r="D16" s="18">
        <f>D17+D18+D19</f>
        <v>57118.400000000001</v>
      </c>
      <c r="E16" s="18">
        <f>E17+E18+E19</f>
        <v>50308.4</v>
      </c>
      <c r="F16" s="18">
        <f>F17+F18+F19</f>
        <v>50979.4</v>
      </c>
      <c r="G16" s="18">
        <f t="shared" si="2"/>
        <v>89.252149920165834</v>
      </c>
      <c r="H16" s="18">
        <f t="shared" si="0"/>
        <v>101.33377328636968</v>
      </c>
      <c r="I16" s="85">
        <f t="shared" si="1"/>
        <v>13.438571220019943</v>
      </c>
    </row>
    <row r="17" spans="1:13" s="17" customFormat="1" ht="26.25" customHeight="1" x14ac:dyDescent="0.2">
      <c r="A17" s="88">
        <v>9</v>
      </c>
      <c r="B17" s="75" t="s">
        <v>30</v>
      </c>
      <c r="C17" s="76">
        <v>14020000</v>
      </c>
      <c r="D17" s="14">
        <v>5262.2</v>
      </c>
      <c r="E17" s="14">
        <v>3812.2</v>
      </c>
      <c r="F17" s="14">
        <v>4062.4</v>
      </c>
      <c r="G17" s="14">
        <f t="shared" si="2"/>
        <v>77.199650336361231</v>
      </c>
      <c r="H17" s="14">
        <f t="shared" si="0"/>
        <v>106.56313939457532</v>
      </c>
      <c r="I17" s="87">
        <f t="shared" si="1"/>
        <v>1.0708806248054903</v>
      </c>
    </row>
    <row r="18" spans="1:13" ht="27.75" customHeight="1" x14ac:dyDescent="0.2">
      <c r="A18" s="88">
        <v>10</v>
      </c>
      <c r="B18" s="75" t="s">
        <v>31</v>
      </c>
      <c r="C18" s="76">
        <v>14030000</v>
      </c>
      <c r="D18" s="14">
        <v>32360.7</v>
      </c>
      <c r="E18" s="14">
        <v>28550.7</v>
      </c>
      <c r="F18" s="14">
        <v>28810</v>
      </c>
      <c r="G18" s="14">
        <f t="shared" si="2"/>
        <v>89.027740438247633</v>
      </c>
      <c r="H18" s="14">
        <f t="shared" si="0"/>
        <v>100.90820890556098</v>
      </c>
      <c r="I18" s="87">
        <f t="shared" si="1"/>
        <v>7.5945428319826149</v>
      </c>
    </row>
    <row r="19" spans="1:13" ht="28.5" customHeight="1" x14ac:dyDescent="0.2">
      <c r="A19" s="88">
        <v>11</v>
      </c>
      <c r="B19" s="75" t="s">
        <v>32</v>
      </c>
      <c r="C19" s="76">
        <v>14040000</v>
      </c>
      <c r="D19" s="14">
        <v>19495.5</v>
      </c>
      <c r="E19" s="14">
        <v>17945.5</v>
      </c>
      <c r="F19" s="14">
        <v>18107</v>
      </c>
      <c r="G19" s="14">
        <f t="shared" si="2"/>
        <v>92.877843604934469</v>
      </c>
      <c r="H19" s="14">
        <f t="shared" si="0"/>
        <v>100.89994706193752</v>
      </c>
      <c r="I19" s="87">
        <f t="shared" si="1"/>
        <v>4.7731477632318366</v>
      </c>
    </row>
    <row r="20" spans="1:13" ht="25.5" customHeight="1" x14ac:dyDescent="0.2">
      <c r="A20" s="88">
        <v>12</v>
      </c>
      <c r="B20" s="73" t="s">
        <v>33</v>
      </c>
      <c r="C20" s="74">
        <v>18000000</v>
      </c>
      <c r="D20" s="18">
        <f>D21+D22+D23+D24</f>
        <v>126777.2</v>
      </c>
      <c r="E20" s="18">
        <f>E21+E22+E23+E24</f>
        <v>85760.5</v>
      </c>
      <c r="F20" s="18">
        <f>F21+F22+F23+F24</f>
        <v>89026.9</v>
      </c>
      <c r="G20" s="18">
        <f t="shared" si="2"/>
        <v>70.223115828398164</v>
      </c>
      <c r="H20" s="18">
        <f t="shared" si="0"/>
        <v>103.80874645087191</v>
      </c>
      <c r="I20" s="85">
        <f t="shared" si="1"/>
        <v>23.468191782319785</v>
      </c>
    </row>
    <row r="21" spans="1:13" ht="17.25" customHeight="1" x14ac:dyDescent="0.2">
      <c r="A21" s="88">
        <v>13</v>
      </c>
      <c r="B21" s="75" t="s">
        <v>34</v>
      </c>
      <c r="C21" s="77">
        <v>18010000</v>
      </c>
      <c r="D21" s="14">
        <v>40710.199999999997</v>
      </c>
      <c r="E21" s="14">
        <v>27236.9</v>
      </c>
      <c r="F21" s="14">
        <v>30366.400000000001</v>
      </c>
      <c r="G21" s="14">
        <f t="shared" si="2"/>
        <v>74.591625685946042</v>
      </c>
      <c r="H21" s="14">
        <f t="shared" ref="H21:H32" si="3">F21/E21*100</f>
        <v>111.48992726778746</v>
      </c>
      <c r="I21" s="87">
        <f t="shared" si="1"/>
        <v>8.0048221261061059</v>
      </c>
    </row>
    <row r="22" spans="1:13" ht="14.25" customHeight="1" x14ac:dyDescent="0.2">
      <c r="A22" s="88">
        <v>14</v>
      </c>
      <c r="B22" s="75" t="s">
        <v>19</v>
      </c>
      <c r="C22" s="76">
        <v>18020000</v>
      </c>
      <c r="D22" s="14">
        <v>133.9</v>
      </c>
      <c r="E22" s="14">
        <v>90.5</v>
      </c>
      <c r="F22" s="14">
        <v>91.5</v>
      </c>
      <c r="G22" s="14">
        <f t="shared" si="2"/>
        <v>68.334578043315901</v>
      </c>
      <c r="H22" s="14">
        <f t="shared" si="3"/>
        <v>101.10497237569061</v>
      </c>
      <c r="I22" s="87">
        <f t="shared" si="1"/>
        <v>2.4120120413967695E-2</v>
      </c>
    </row>
    <row r="23" spans="1:13" ht="13.5" customHeight="1" x14ac:dyDescent="0.2">
      <c r="A23" s="88">
        <v>15</v>
      </c>
      <c r="B23" s="75" t="s">
        <v>14</v>
      </c>
      <c r="C23" s="76">
        <v>18030000</v>
      </c>
      <c r="D23" s="14">
        <v>483.1</v>
      </c>
      <c r="E23" s="14">
        <v>293.10000000000002</v>
      </c>
      <c r="F23" s="14">
        <v>343.9</v>
      </c>
      <c r="G23" s="14">
        <f t="shared" si="2"/>
        <v>71.186089836472775</v>
      </c>
      <c r="H23" s="14">
        <f t="shared" si="3"/>
        <v>117.33196861139541</v>
      </c>
      <c r="I23" s="87">
        <f t="shared" si="1"/>
        <v>9.065474765424579E-2</v>
      </c>
    </row>
    <row r="24" spans="1:13" ht="13.5" customHeight="1" x14ac:dyDescent="0.2">
      <c r="A24" s="88">
        <v>16</v>
      </c>
      <c r="B24" s="75" t="s">
        <v>16</v>
      </c>
      <c r="C24" s="76">
        <v>18050000</v>
      </c>
      <c r="D24" s="14">
        <v>85450</v>
      </c>
      <c r="E24" s="14">
        <v>58140</v>
      </c>
      <c r="F24" s="14">
        <v>58225.1</v>
      </c>
      <c r="G24" s="14">
        <f t="shared" si="2"/>
        <v>68.139379754242242</v>
      </c>
      <c r="H24" s="14">
        <f t="shared" si="3"/>
        <v>100.14637082903337</v>
      </c>
      <c r="I24" s="87">
        <f t="shared" si="1"/>
        <v>15.348594788145467</v>
      </c>
    </row>
    <row r="25" spans="1:13" s="17" customFormat="1" ht="17.25" customHeight="1" x14ac:dyDescent="0.2">
      <c r="A25" s="89">
        <v>17</v>
      </c>
      <c r="B25" s="73" t="s">
        <v>45</v>
      </c>
      <c r="C25" s="78">
        <v>20000000</v>
      </c>
      <c r="D25" s="18">
        <f>D26+D29+D34</f>
        <v>41708.1</v>
      </c>
      <c r="E25" s="18">
        <f>E26+E29+E34</f>
        <v>36653</v>
      </c>
      <c r="F25" s="18">
        <f>F26+F29+F34</f>
        <v>37845.340000000004</v>
      </c>
      <c r="G25" s="18">
        <f t="shared" si="2"/>
        <v>90.738585550528569</v>
      </c>
      <c r="H25" s="18">
        <f t="shared" si="3"/>
        <v>103.25304886366737</v>
      </c>
      <c r="I25" s="85">
        <f t="shared" si="1"/>
        <v>9.9763295946180133</v>
      </c>
    </row>
    <row r="26" spans="1:13" s="22" customFormat="1" ht="13.5" customHeight="1" x14ac:dyDescent="0.2">
      <c r="A26" s="90">
        <v>18</v>
      </c>
      <c r="B26" s="73" t="s">
        <v>37</v>
      </c>
      <c r="C26" s="74">
        <v>21000000</v>
      </c>
      <c r="D26" s="24">
        <f>D27+D28</f>
        <v>1950.4</v>
      </c>
      <c r="E26" s="24">
        <f>E27+E28</f>
        <v>1493.6</v>
      </c>
      <c r="F26" s="24">
        <f>F27+F28</f>
        <v>1765</v>
      </c>
      <c r="G26" s="18">
        <f t="shared" si="2"/>
        <v>90.494257588187025</v>
      </c>
      <c r="H26" s="18">
        <f t="shared" si="3"/>
        <v>118.17086234600964</v>
      </c>
      <c r="I26" s="85">
        <f t="shared" si="1"/>
        <v>0.46526789650986861</v>
      </c>
    </row>
    <row r="27" spans="1:13" ht="63.75" x14ac:dyDescent="0.2">
      <c r="A27" s="88">
        <v>19</v>
      </c>
      <c r="B27" s="75" t="s">
        <v>52</v>
      </c>
      <c r="C27" s="76">
        <v>21010000</v>
      </c>
      <c r="D27" s="14">
        <v>269</v>
      </c>
      <c r="E27" s="14">
        <v>269</v>
      </c>
      <c r="F27" s="14">
        <v>369.1</v>
      </c>
      <c r="G27" s="14">
        <f t="shared" si="2"/>
        <v>137.21189591078067</v>
      </c>
      <c r="H27" s="14">
        <f t="shared" si="3"/>
        <v>137.21189591078067</v>
      </c>
      <c r="I27" s="87">
        <f t="shared" si="1"/>
        <v>9.7297666063338548E-2</v>
      </c>
    </row>
    <row r="28" spans="1:13" ht="15.75" x14ac:dyDescent="0.2">
      <c r="A28" s="88">
        <v>20</v>
      </c>
      <c r="B28" s="75" t="s">
        <v>36</v>
      </c>
      <c r="C28" s="76">
        <v>21080000</v>
      </c>
      <c r="D28" s="14">
        <v>1681.4</v>
      </c>
      <c r="E28" s="14">
        <v>1224.5999999999999</v>
      </c>
      <c r="F28" s="14">
        <v>1395.9</v>
      </c>
      <c r="G28" s="14">
        <f t="shared" si="2"/>
        <v>83.020102295705954</v>
      </c>
      <c r="H28" s="14">
        <f t="shared" si="3"/>
        <v>113.98824105830477</v>
      </c>
      <c r="I28" s="87">
        <f t="shared" si="1"/>
        <v>0.3679702304465301</v>
      </c>
      <c r="L28" s="19"/>
      <c r="M28" s="4"/>
    </row>
    <row r="29" spans="1:13" s="22" customFormat="1" ht="25.5" x14ac:dyDescent="0.2">
      <c r="A29" s="90">
        <v>21</v>
      </c>
      <c r="B29" s="73" t="s">
        <v>39</v>
      </c>
      <c r="C29" s="74">
        <v>22000000</v>
      </c>
      <c r="D29" s="18">
        <f>D30+D31+D32+D33</f>
        <v>38058.299999999996</v>
      </c>
      <c r="E29" s="18">
        <f>E30+E31+E32+E33</f>
        <v>33464</v>
      </c>
      <c r="F29" s="18">
        <f>F30+F31+F32+F33</f>
        <v>34202.04</v>
      </c>
      <c r="G29" s="18">
        <f>F29/D29*100</f>
        <v>89.867492767674875</v>
      </c>
      <c r="H29" s="18">
        <f>F29/E29*100</f>
        <v>102.20547453980397</v>
      </c>
      <c r="I29" s="85">
        <f t="shared" si="1"/>
        <v>9.0159270295446952</v>
      </c>
      <c r="L29" s="35"/>
      <c r="M29" s="36"/>
    </row>
    <row r="30" spans="1:13" ht="15.75" x14ac:dyDescent="0.2">
      <c r="A30" s="88">
        <v>22</v>
      </c>
      <c r="B30" s="75" t="s">
        <v>38</v>
      </c>
      <c r="C30" s="76">
        <v>22010000</v>
      </c>
      <c r="D30" s="14">
        <v>36156.1</v>
      </c>
      <c r="E30" s="14">
        <v>31944.2</v>
      </c>
      <c r="F30" s="14">
        <v>32440.799999999999</v>
      </c>
      <c r="G30" s="14">
        <f t="shared" si="2"/>
        <v>89.72427889069894</v>
      </c>
      <c r="H30" s="14">
        <f t="shared" si="3"/>
        <v>101.55458580900445</v>
      </c>
      <c r="I30" s="87">
        <f t="shared" si="1"/>
        <v>8.5516502986387231</v>
      </c>
      <c r="L30" s="19"/>
      <c r="M30" s="4"/>
    </row>
    <row r="31" spans="1:13" ht="25.5" x14ac:dyDescent="0.2">
      <c r="A31" s="88">
        <v>23</v>
      </c>
      <c r="B31" s="75" t="s">
        <v>53</v>
      </c>
      <c r="C31" s="76">
        <v>22080000</v>
      </c>
      <c r="D31" s="14">
        <v>1869.7</v>
      </c>
      <c r="E31" s="14">
        <v>1501</v>
      </c>
      <c r="F31" s="14">
        <v>1728.4</v>
      </c>
      <c r="G31" s="14">
        <f t="shared" si="2"/>
        <v>92.442637856340596</v>
      </c>
      <c r="H31" s="14">
        <f t="shared" si="3"/>
        <v>115.14990006662227</v>
      </c>
      <c r="I31" s="87">
        <f t="shared" si="1"/>
        <v>0.4556198483442816</v>
      </c>
      <c r="L31" s="20"/>
      <c r="M31" s="4"/>
    </row>
    <row r="32" spans="1:13" x14ac:dyDescent="0.2">
      <c r="A32" s="88">
        <v>24</v>
      </c>
      <c r="B32" s="75" t="s">
        <v>15</v>
      </c>
      <c r="C32" s="76">
        <v>22090000</v>
      </c>
      <c r="D32" s="14">
        <v>24</v>
      </c>
      <c r="E32" s="14">
        <v>18</v>
      </c>
      <c r="F32" s="14">
        <v>31.9</v>
      </c>
      <c r="G32" s="14">
        <f t="shared" si="2"/>
        <v>132.91666666666666</v>
      </c>
      <c r="H32" s="14">
        <f t="shared" si="3"/>
        <v>177.22222222222223</v>
      </c>
      <c r="I32" s="87">
        <f t="shared" si="1"/>
        <v>8.4090911607166054E-3</v>
      </c>
      <c r="L32" s="21"/>
      <c r="M32" s="4"/>
    </row>
    <row r="33" spans="1:11" ht="66.75" customHeight="1" x14ac:dyDescent="0.2">
      <c r="A33" s="88">
        <v>25</v>
      </c>
      <c r="B33" s="75" t="s">
        <v>26</v>
      </c>
      <c r="C33" s="76">
        <v>22130000</v>
      </c>
      <c r="D33" s="14">
        <v>8.5</v>
      </c>
      <c r="E33" s="14">
        <v>0.8</v>
      </c>
      <c r="F33" s="14">
        <v>0.94</v>
      </c>
      <c r="G33" s="14">
        <f t="shared" si="2"/>
        <v>11.058823529411764</v>
      </c>
      <c r="H33" s="14">
        <f>F33/E33*100</f>
        <v>117.49999999999999</v>
      </c>
      <c r="I33" s="87">
        <f t="shared" si="1"/>
        <v>2.4779140097409434E-4</v>
      </c>
    </row>
    <row r="34" spans="1:11" s="22" customFormat="1" x14ac:dyDescent="0.2">
      <c r="A34" s="90">
        <v>26</v>
      </c>
      <c r="B34" s="73" t="s">
        <v>51</v>
      </c>
      <c r="C34" s="74">
        <v>24000000</v>
      </c>
      <c r="D34" s="18">
        <f>D35</f>
        <v>1699.4</v>
      </c>
      <c r="E34" s="18">
        <f>E35</f>
        <v>1695.4</v>
      </c>
      <c r="F34" s="18">
        <f>F35</f>
        <v>1878.3</v>
      </c>
      <c r="G34" s="18">
        <f t="shared" si="2"/>
        <v>110.52724490996822</v>
      </c>
      <c r="H34" s="18">
        <f>F34/E34*100</f>
        <v>110.78801462781644</v>
      </c>
      <c r="I34" s="85">
        <f t="shared" si="1"/>
        <v>0.49513466856344829</v>
      </c>
    </row>
    <row r="35" spans="1:11" s="17" customFormat="1" x14ac:dyDescent="0.2">
      <c r="A35" s="88">
        <v>27</v>
      </c>
      <c r="B35" s="75" t="s">
        <v>50</v>
      </c>
      <c r="C35" s="76">
        <v>24060000</v>
      </c>
      <c r="D35" s="14">
        <v>1699.4</v>
      </c>
      <c r="E35" s="14">
        <v>1695.4</v>
      </c>
      <c r="F35" s="14">
        <v>1878.3</v>
      </c>
      <c r="G35" s="14">
        <f t="shared" si="2"/>
        <v>110.52724490996822</v>
      </c>
      <c r="H35" s="14">
        <f>F35/E35*100</f>
        <v>110.78801462781644</v>
      </c>
      <c r="I35" s="87">
        <f t="shared" si="1"/>
        <v>0.49513466856344829</v>
      </c>
    </row>
    <row r="36" spans="1:11" s="22" customFormat="1" x14ac:dyDescent="0.2">
      <c r="A36" s="90">
        <v>28</v>
      </c>
      <c r="B36" s="73" t="s">
        <v>25</v>
      </c>
      <c r="C36" s="78">
        <v>30000000</v>
      </c>
      <c r="D36" s="18">
        <f>D37</f>
        <v>17.100000000000001</v>
      </c>
      <c r="E36" s="18">
        <f>E37</f>
        <v>17.100000000000001</v>
      </c>
      <c r="F36" s="18">
        <f>F37</f>
        <v>22.5</v>
      </c>
      <c r="G36" s="18">
        <f>F36/D36*100</f>
        <v>131.57894736842104</v>
      </c>
      <c r="H36" s="18">
        <f>F36/E36*100</f>
        <v>131.57894736842104</v>
      </c>
      <c r="I36" s="85">
        <f t="shared" si="1"/>
        <v>5.9311771509756618E-3</v>
      </c>
    </row>
    <row r="37" spans="1:11" s="22" customFormat="1" ht="13.5" thickBot="1" x14ac:dyDescent="0.25">
      <c r="A37" s="110">
        <v>29</v>
      </c>
      <c r="B37" s="111" t="s">
        <v>43</v>
      </c>
      <c r="C37" s="112">
        <v>31000000</v>
      </c>
      <c r="D37" s="16">
        <v>17.100000000000001</v>
      </c>
      <c r="E37" s="16">
        <v>17.100000000000001</v>
      </c>
      <c r="F37" s="16">
        <v>22.5</v>
      </c>
      <c r="G37" s="16">
        <f>F37/D37*100</f>
        <v>131.57894736842104</v>
      </c>
      <c r="H37" s="16">
        <f>F37/E37*100</f>
        <v>131.57894736842104</v>
      </c>
      <c r="I37" s="50">
        <f t="shared" si="1"/>
        <v>5.9311771509756618E-3</v>
      </c>
    </row>
    <row r="38" spans="1:11" s="30" customFormat="1" ht="15" thickBot="1" x14ac:dyDescent="0.25">
      <c r="A38" s="140" t="s">
        <v>10</v>
      </c>
      <c r="B38" s="141"/>
      <c r="C38" s="141"/>
      <c r="D38" s="51">
        <f>D9+D25+D36</f>
        <v>492043.1</v>
      </c>
      <c r="E38" s="51">
        <f>E9+E25+E36</f>
        <v>372323.69999999995</v>
      </c>
      <c r="F38" s="51">
        <f>F9+F25+F36</f>
        <v>379351.34</v>
      </c>
      <c r="G38" s="51">
        <f t="shared" si="2"/>
        <v>77.09717705623757</v>
      </c>
      <c r="H38" s="51">
        <f t="shared" ref="H38:H43" si="4">F38/E38*100</f>
        <v>101.88750810114963</v>
      </c>
      <c r="I38" s="52">
        <f t="shared" si="1"/>
        <v>100</v>
      </c>
    </row>
    <row r="39" spans="1:11" x14ac:dyDescent="0.2">
      <c r="A39" s="113">
        <v>30</v>
      </c>
      <c r="B39" s="114" t="s">
        <v>24</v>
      </c>
      <c r="C39" s="115">
        <v>41020000</v>
      </c>
      <c r="D39" s="15">
        <v>99632.1</v>
      </c>
      <c r="E39" s="15">
        <v>74724.3</v>
      </c>
      <c r="F39" s="15">
        <v>74724.3</v>
      </c>
      <c r="G39" s="15">
        <f>F39/D39*100</f>
        <v>75.000225830831624</v>
      </c>
      <c r="H39" s="15">
        <f t="shared" si="4"/>
        <v>100</v>
      </c>
      <c r="I39" s="116"/>
    </row>
    <row r="40" spans="1:11" x14ac:dyDescent="0.2">
      <c r="A40" s="88">
        <v>31</v>
      </c>
      <c r="B40" s="95" t="s">
        <v>21</v>
      </c>
      <c r="C40" s="101">
        <v>41040000</v>
      </c>
      <c r="D40" s="14">
        <v>2328.8000000000002</v>
      </c>
      <c r="E40" s="14">
        <v>1746.9</v>
      </c>
      <c r="F40" s="14">
        <v>1746.9</v>
      </c>
      <c r="G40" s="14">
        <f>F40/D40*100</f>
        <v>75.012882171075233</v>
      </c>
      <c r="H40" s="14">
        <f t="shared" si="4"/>
        <v>100</v>
      </c>
      <c r="I40" s="87"/>
    </row>
    <row r="41" spans="1:11" x14ac:dyDescent="0.2">
      <c r="A41" s="88">
        <v>32</v>
      </c>
      <c r="B41" s="95" t="s">
        <v>22</v>
      </c>
      <c r="C41" s="76">
        <v>41030000</v>
      </c>
      <c r="D41" s="14">
        <v>323844.5</v>
      </c>
      <c r="E41" s="14">
        <v>240915.20000000001</v>
      </c>
      <c r="F41" s="14">
        <v>240915.20000000001</v>
      </c>
      <c r="G41" s="14">
        <f>F41/D41*100</f>
        <v>74.392246896272752</v>
      </c>
      <c r="H41" s="14">
        <f t="shared" si="4"/>
        <v>100</v>
      </c>
      <c r="I41" s="87"/>
    </row>
    <row r="42" spans="1:11" ht="13.5" thickBot="1" x14ac:dyDescent="0.25">
      <c r="A42" s="102">
        <v>33</v>
      </c>
      <c r="B42" s="103" t="s">
        <v>23</v>
      </c>
      <c r="C42" s="109">
        <v>41050000</v>
      </c>
      <c r="D42" s="16">
        <v>6335.97</v>
      </c>
      <c r="E42" s="16">
        <v>5801.4</v>
      </c>
      <c r="F42" s="16">
        <v>5801.4</v>
      </c>
      <c r="G42" s="16">
        <f t="shared" si="2"/>
        <v>91.562933536617123</v>
      </c>
      <c r="H42" s="16">
        <f t="shared" si="4"/>
        <v>100</v>
      </c>
      <c r="I42" s="50"/>
    </row>
    <row r="43" spans="1:11" ht="15.75" customHeight="1" thickBot="1" x14ac:dyDescent="0.25">
      <c r="A43" s="133" t="s">
        <v>8</v>
      </c>
      <c r="B43" s="134"/>
      <c r="C43" s="134"/>
      <c r="D43" s="61">
        <f>D38+D39+D40+D41+D42</f>
        <v>924184.47</v>
      </c>
      <c r="E43" s="61">
        <f>E38+E39+E40+E41+E42</f>
        <v>695511.5</v>
      </c>
      <c r="F43" s="61">
        <f>F38+F39+F40+F41+F42</f>
        <v>702539.14</v>
      </c>
      <c r="G43" s="61">
        <f>F43/D43*100</f>
        <v>76.017198168240157</v>
      </c>
      <c r="H43" s="61">
        <f t="shared" si="4"/>
        <v>101.01042757740166</v>
      </c>
      <c r="I43" s="63"/>
    </row>
    <row r="44" spans="1:11" ht="13.5" customHeight="1" thickBot="1" x14ac:dyDescent="0.25">
      <c r="A44" s="129" t="s">
        <v>1</v>
      </c>
      <c r="B44" s="130"/>
      <c r="C44" s="130"/>
      <c r="D44" s="130"/>
      <c r="E44" s="130"/>
      <c r="F44" s="130"/>
      <c r="G44" s="130"/>
      <c r="H44" s="130"/>
      <c r="I44" s="130"/>
      <c r="J44" s="4"/>
    </row>
    <row r="45" spans="1:11" s="22" customFormat="1" ht="14.25" customHeight="1" x14ac:dyDescent="0.2">
      <c r="A45" s="98">
        <v>34</v>
      </c>
      <c r="B45" s="99" t="s">
        <v>20</v>
      </c>
      <c r="C45" s="66">
        <v>10000000</v>
      </c>
      <c r="D45" s="45">
        <f>D46</f>
        <v>550</v>
      </c>
      <c r="E45" s="45">
        <f>E46</f>
        <v>386</v>
      </c>
      <c r="F45" s="45">
        <f>F46</f>
        <v>469.1</v>
      </c>
      <c r="G45" s="45">
        <f>F45/D45*100</f>
        <v>85.290909090909096</v>
      </c>
      <c r="H45" s="45">
        <f>F45/E45*100</f>
        <v>121.52849740932643</v>
      </c>
      <c r="I45" s="41">
        <f t="shared" ref="I45:I55" si="5">F45/F$56*100</f>
        <v>1.7668283717006146</v>
      </c>
      <c r="K45" s="42"/>
    </row>
    <row r="46" spans="1:11" s="17" customFormat="1" x14ac:dyDescent="0.2">
      <c r="A46" s="86">
        <v>35</v>
      </c>
      <c r="B46" s="92" t="s">
        <v>40</v>
      </c>
      <c r="C46" s="69">
        <v>19000000</v>
      </c>
      <c r="D46" s="44">
        <v>550</v>
      </c>
      <c r="E46" s="44">
        <v>386</v>
      </c>
      <c r="F46" s="44">
        <v>469.1</v>
      </c>
      <c r="G46" s="44">
        <f>F46/D46*100</f>
        <v>85.290909090909096</v>
      </c>
      <c r="H46" s="44">
        <f>F46/E46*100</f>
        <v>121.52849740932643</v>
      </c>
      <c r="I46" s="47">
        <f t="shared" si="5"/>
        <v>1.7668283717006146</v>
      </c>
    </row>
    <row r="47" spans="1:11" s="22" customFormat="1" x14ac:dyDescent="0.2">
      <c r="A47" s="100">
        <v>36</v>
      </c>
      <c r="B47" s="93" t="s">
        <v>45</v>
      </c>
      <c r="C47" s="91">
        <v>20000000</v>
      </c>
      <c r="D47" s="43">
        <f>D48+D49+D50</f>
        <v>22889.4</v>
      </c>
      <c r="E47" s="43">
        <f>E48+E49+E50</f>
        <v>17167.05</v>
      </c>
      <c r="F47" s="43">
        <f>F48+F49+F50</f>
        <v>15887.1</v>
      </c>
      <c r="G47" s="43">
        <f>F47/D47*100</f>
        <v>69.408110304333007</v>
      </c>
      <c r="H47" s="43">
        <f>F47/E47*100</f>
        <v>92.544147072444019</v>
      </c>
      <c r="I47" s="46">
        <f t="shared" si="5"/>
        <v>59.837516572255034</v>
      </c>
    </row>
    <row r="48" spans="1:11" s="17" customFormat="1" hidden="1" x14ac:dyDescent="0.2">
      <c r="A48" s="86">
        <v>37</v>
      </c>
      <c r="B48" s="94" t="s">
        <v>41</v>
      </c>
      <c r="C48" s="69">
        <v>21000000</v>
      </c>
      <c r="D48" s="44"/>
      <c r="E48" s="44"/>
      <c r="F48" s="44"/>
      <c r="G48" s="43"/>
      <c r="H48" s="44"/>
      <c r="I48" s="46">
        <f t="shared" si="5"/>
        <v>0</v>
      </c>
    </row>
    <row r="49" spans="1:9" s="17" customFormat="1" hidden="1" x14ac:dyDescent="0.2">
      <c r="A49" s="86">
        <v>38</v>
      </c>
      <c r="B49" s="95" t="s">
        <v>5</v>
      </c>
      <c r="C49" s="69">
        <v>24000000</v>
      </c>
      <c r="D49" s="44"/>
      <c r="E49" s="44"/>
      <c r="F49" s="44"/>
      <c r="G49" s="43"/>
      <c r="H49" s="44"/>
      <c r="I49" s="46">
        <f t="shared" si="5"/>
        <v>0</v>
      </c>
    </row>
    <row r="50" spans="1:9" x14ac:dyDescent="0.2">
      <c r="A50" s="86">
        <v>39</v>
      </c>
      <c r="B50" s="92" t="s">
        <v>17</v>
      </c>
      <c r="C50" s="69">
        <v>25000000</v>
      </c>
      <c r="D50" s="44">
        <v>22889.4</v>
      </c>
      <c r="E50" s="44">
        <v>17167.05</v>
      </c>
      <c r="F50" s="44">
        <v>15887.1</v>
      </c>
      <c r="G50" s="44">
        <f>F50/D50*100</f>
        <v>69.408110304333007</v>
      </c>
      <c r="H50" s="44">
        <f>F50/E50*100</f>
        <v>92.544147072444019</v>
      </c>
      <c r="I50" s="47">
        <f t="shared" si="5"/>
        <v>59.837516572255034</v>
      </c>
    </row>
    <row r="51" spans="1:9" s="22" customFormat="1" x14ac:dyDescent="0.2">
      <c r="A51" s="100">
        <v>40</v>
      </c>
      <c r="B51" s="96" t="s">
        <v>42</v>
      </c>
      <c r="C51" s="91">
        <v>30000000</v>
      </c>
      <c r="D51" s="43">
        <f>D52+D53</f>
        <v>6684.1</v>
      </c>
      <c r="E51" s="43">
        <f>E52+E53</f>
        <v>5269.7</v>
      </c>
      <c r="F51" s="43">
        <f>F52+F53</f>
        <v>7194.2</v>
      </c>
      <c r="G51" s="43">
        <f>F51/D51*100</f>
        <v>107.63154351371162</v>
      </c>
      <c r="H51" s="43">
        <f>F51/E51*100</f>
        <v>136.52010550885251</v>
      </c>
      <c r="I51" s="46">
        <f t="shared" si="5"/>
        <v>27.096390261540314</v>
      </c>
    </row>
    <row r="52" spans="1:9" ht="16.5" customHeight="1" x14ac:dyDescent="0.2">
      <c r="A52" s="86">
        <v>41</v>
      </c>
      <c r="B52" s="92" t="s">
        <v>43</v>
      </c>
      <c r="C52" s="69">
        <v>31000000</v>
      </c>
      <c r="D52" s="44"/>
      <c r="E52" s="44"/>
      <c r="F52" s="44">
        <v>1355.8</v>
      </c>
      <c r="G52" s="44"/>
      <c r="H52" s="44"/>
      <c r="I52" s="47">
        <f t="shared" si="5"/>
        <v>5.1065144027961908</v>
      </c>
    </row>
    <row r="53" spans="1:9" ht="13.5" customHeight="1" x14ac:dyDescent="0.2">
      <c r="A53" s="86">
        <v>42</v>
      </c>
      <c r="B53" s="92" t="s">
        <v>44</v>
      </c>
      <c r="C53" s="69">
        <v>33000000</v>
      </c>
      <c r="D53" s="44">
        <v>6684.1</v>
      </c>
      <c r="E53" s="44">
        <v>5269.7</v>
      </c>
      <c r="F53" s="44">
        <v>5838.4</v>
      </c>
      <c r="G53" s="44">
        <f t="shared" ref="G53:G60" si="6">F53/D53*100</f>
        <v>87.347586062446695</v>
      </c>
      <c r="H53" s="44">
        <f t="shared" ref="H53:H60" si="7">F53/E53*100</f>
        <v>110.7918856860922</v>
      </c>
      <c r="I53" s="47">
        <f t="shared" si="5"/>
        <v>21.989875858744121</v>
      </c>
    </row>
    <row r="54" spans="1:9" ht="13.5" customHeight="1" x14ac:dyDescent="0.2">
      <c r="A54" s="86">
        <v>43</v>
      </c>
      <c r="B54" s="97" t="s">
        <v>55</v>
      </c>
      <c r="C54" s="91">
        <v>5000000</v>
      </c>
      <c r="D54" s="43">
        <f>D55</f>
        <v>3000</v>
      </c>
      <c r="E54" s="43">
        <f>E55</f>
        <v>3000</v>
      </c>
      <c r="F54" s="43">
        <f>F55</f>
        <v>3000</v>
      </c>
      <c r="G54" s="43">
        <f t="shared" si="6"/>
        <v>100</v>
      </c>
      <c r="H54" s="43">
        <f t="shared" si="7"/>
        <v>100</v>
      </c>
      <c r="I54" s="46">
        <f t="shared" si="5"/>
        <v>11.299264794504037</v>
      </c>
    </row>
    <row r="55" spans="1:9" ht="39" thickBot="1" x14ac:dyDescent="0.25">
      <c r="A55" s="102">
        <v>44</v>
      </c>
      <c r="B55" s="105" t="s">
        <v>56</v>
      </c>
      <c r="C55" s="104">
        <v>50110000</v>
      </c>
      <c r="D55" s="48">
        <v>3000</v>
      </c>
      <c r="E55" s="48">
        <v>3000</v>
      </c>
      <c r="F55" s="48">
        <v>3000</v>
      </c>
      <c r="G55" s="48">
        <f t="shared" si="6"/>
        <v>100</v>
      </c>
      <c r="H55" s="48">
        <f t="shared" si="7"/>
        <v>100</v>
      </c>
      <c r="I55" s="49">
        <f t="shared" si="5"/>
        <v>11.299264794504037</v>
      </c>
    </row>
    <row r="56" spans="1:9" ht="18.75" customHeight="1" thickBot="1" x14ac:dyDescent="0.25">
      <c r="A56" s="138" t="s">
        <v>58</v>
      </c>
      <c r="B56" s="139"/>
      <c r="C56" s="139"/>
      <c r="D56" s="61">
        <f>D45+D47+D51+D54</f>
        <v>33123.5</v>
      </c>
      <c r="E56" s="61">
        <f>E45+E47+E51+E54</f>
        <v>25822.75</v>
      </c>
      <c r="F56" s="61">
        <f>F45+F47+F51+F54</f>
        <v>26550.400000000001</v>
      </c>
      <c r="G56" s="61">
        <f t="shared" si="6"/>
        <v>80.155780639123293</v>
      </c>
      <c r="H56" s="61">
        <f t="shared" si="7"/>
        <v>102.81786409270894</v>
      </c>
      <c r="I56" s="63">
        <f>F56/F$56*100</f>
        <v>100</v>
      </c>
    </row>
    <row r="57" spans="1:9" ht="16.5" customHeight="1" x14ac:dyDescent="0.2">
      <c r="A57" s="106">
        <v>45</v>
      </c>
      <c r="B57" s="107" t="s">
        <v>54</v>
      </c>
      <c r="C57" s="108">
        <v>41030000</v>
      </c>
      <c r="D57" s="59">
        <v>23289.200000000001</v>
      </c>
      <c r="E57" s="59">
        <v>11772</v>
      </c>
      <c r="F57" s="59">
        <v>1772</v>
      </c>
      <c r="G57" s="59">
        <f t="shared" si="6"/>
        <v>7.6086769833227414</v>
      </c>
      <c r="H57" s="59">
        <f t="shared" si="7"/>
        <v>15.052667346245327</v>
      </c>
      <c r="I57" s="62"/>
    </row>
    <row r="58" spans="1:9" ht="20.25" customHeight="1" thickBot="1" x14ac:dyDescent="0.25">
      <c r="A58" s="102">
        <v>46</v>
      </c>
      <c r="B58" s="103" t="s">
        <v>23</v>
      </c>
      <c r="C58" s="104">
        <v>41050000</v>
      </c>
      <c r="D58" s="48">
        <v>3962.2</v>
      </c>
      <c r="E58" s="48">
        <v>3962.2</v>
      </c>
      <c r="F58" s="48">
        <v>3962.2</v>
      </c>
      <c r="G58" s="48">
        <f t="shared" si="6"/>
        <v>100</v>
      </c>
      <c r="H58" s="48">
        <f t="shared" si="7"/>
        <v>100</v>
      </c>
      <c r="I58" s="49"/>
    </row>
    <row r="59" spans="1:9" ht="15.75" customHeight="1" thickBot="1" x14ac:dyDescent="0.25">
      <c r="A59" s="133" t="s">
        <v>9</v>
      </c>
      <c r="B59" s="134"/>
      <c r="C59" s="134"/>
      <c r="D59" s="61">
        <f>D56+D58+D57</f>
        <v>60374.899999999994</v>
      </c>
      <c r="E59" s="61">
        <f>E56+E58+E57</f>
        <v>41556.949999999997</v>
      </c>
      <c r="F59" s="61">
        <f>F56+F58+F57</f>
        <v>32284.600000000002</v>
      </c>
      <c r="G59" s="61">
        <f>F59/D59*100</f>
        <v>53.473546125956325</v>
      </c>
      <c r="H59" s="61">
        <f t="shared" si="7"/>
        <v>77.687607006770236</v>
      </c>
      <c r="I59" s="60"/>
    </row>
    <row r="60" spans="1:9" s="17" customFormat="1" ht="19.5" customHeight="1" thickBot="1" x14ac:dyDescent="0.25">
      <c r="A60" s="135" t="s">
        <v>59</v>
      </c>
      <c r="B60" s="136"/>
      <c r="C60" s="137"/>
      <c r="D60" s="117">
        <f>D43+D59</f>
        <v>984559.37</v>
      </c>
      <c r="E60" s="117">
        <f>E43+E59</f>
        <v>737068.45</v>
      </c>
      <c r="F60" s="117">
        <f>F43+F59</f>
        <v>734823.74</v>
      </c>
      <c r="G60" s="117">
        <f t="shared" si="6"/>
        <v>74.634782054839405</v>
      </c>
      <c r="H60" s="117">
        <f t="shared" si="7"/>
        <v>99.695454336703733</v>
      </c>
      <c r="I60" s="118">
        <v>100</v>
      </c>
    </row>
    <row r="61" spans="1:9" ht="15.75" x14ac:dyDescent="0.25">
      <c r="B61" s="28"/>
      <c r="C61" s="2"/>
      <c r="D61" s="11"/>
      <c r="E61" s="11"/>
      <c r="F61" s="11"/>
      <c r="G61" s="11"/>
      <c r="H61" s="39"/>
      <c r="I61" s="39"/>
    </row>
    <row r="62" spans="1:9" s="22" customFormat="1" ht="18.75" x14ac:dyDescent="0.3">
      <c r="A62" s="53"/>
      <c r="B62" s="54"/>
      <c r="C62" s="55"/>
      <c r="D62" s="56"/>
      <c r="E62" s="56"/>
      <c r="F62" s="56"/>
      <c r="G62" s="57"/>
      <c r="H62" s="58"/>
      <c r="I62" s="57"/>
    </row>
    <row r="63" spans="1:9" ht="10.5" customHeight="1" x14ac:dyDescent="0.2">
      <c r="H63" s="39"/>
    </row>
    <row r="64" spans="1:9" x14ac:dyDescent="0.2">
      <c r="H64" s="39"/>
    </row>
    <row r="65" spans="1:8" x14ac:dyDescent="0.2">
      <c r="H65" s="39"/>
    </row>
    <row r="66" spans="1:8" x14ac:dyDescent="0.2">
      <c r="H66" s="39"/>
    </row>
    <row r="67" spans="1:8" x14ac:dyDescent="0.2">
      <c r="C67" s="3"/>
      <c r="F67" s="128"/>
      <c r="G67" s="128"/>
      <c r="H67" s="39"/>
    </row>
    <row r="68" spans="1:8" x14ac:dyDescent="0.2">
      <c r="H68" s="39"/>
    </row>
    <row r="69" spans="1:8" x14ac:dyDescent="0.2">
      <c r="H69" s="39"/>
    </row>
    <row r="70" spans="1:8" x14ac:dyDescent="0.2">
      <c r="H70" s="39"/>
    </row>
    <row r="71" spans="1:8" x14ac:dyDescent="0.2">
      <c r="H71" s="39"/>
    </row>
    <row r="72" spans="1:8" x14ac:dyDescent="0.2">
      <c r="A72" s="34"/>
      <c r="B72" s="5"/>
      <c r="C72" s="6"/>
      <c r="D72" s="12"/>
      <c r="H72" s="39"/>
    </row>
    <row r="73" spans="1:8" x14ac:dyDescent="0.2">
      <c r="A73" s="34"/>
      <c r="B73" s="5"/>
      <c r="C73" s="4"/>
      <c r="D73" s="12"/>
      <c r="H73" s="39"/>
    </row>
  </sheetData>
  <mergeCells count="18">
    <mergeCell ref="F67:G67"/>
    <mergeCell ref="A44:I44"/>
    <mergeCell ref="A8:I8"/>
    <mergeCell ref="A59:C59"/>
    <mergeCell ref="A60:C60"/>
    <mergeCell ref="A56:C56"/>
    <mergeCell ref="A43:C43"/>
    <mergeCell ref="A38:C38"/>
    <mergeCell ref="C6:C7"/>
    <mergeCell ref="D6:D7"/>
    <mergeCell ref="A4:I4"/>
    <mergeCell ref="C3:H3"/>
    <mergeCell ref="F6:F7"/>
    <mergeCell ref="I6:I7"/>
    <mergeCell ref="A6:A7"/>
    <mergeCell ref="B6:B7"/>
    <mergeCell ref="E6:E7"/>
    <mergeCell ref="G6:H6"/>
  </mergeCells>
  <phoneticPr fontId="0" type="noConversion"/>
  <pageMargins left="0.39370078740157483" right="0.19685039370078741" top="0" bottom="0" header="0" footer="0"/>
  <pageSetup paperSize="9" scale="7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дод</vt:lpstr>
      <vt:lpstr>'1 дод'!Область_печати</vt:lpstr>
    </vt:vector>
  </TitlesOfParts>
  <Company>-= GolovFinTex =-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2025-11-11T08:51:59Z</cp:lastPrinted>
  <dcterms:created xsi:type="dcterms:W3CDTF">1998-04-28T08:45:11Z</dcterms:created>
  <dcterms:modified xsi:type="dcterms:W3CDTF">2025-11-18T07:36:17Z</dcterms:modified>
</cp:coreProperties>
</file>