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esktop\фінуправління\Бюджет Хустської міської ТГ 2025 рік\"/>
    </mc:Choice>
  </mc:AlternateContent>
  <bookViews>
    <workbookView xWindow="0" yWindow="0" windowWidth="20490" windowHeight="7755"/>
  </bookViews>
  <sheets>
    <sheet name="дод 1  " sheetId="1" r:id="rId1"/>
  </sheets>
  <definedNames>
    <definedName name="_Б21000">#REF!</definedName>
    <definedName name="_Б22000">#REF!</definedName>
    <definedName name="_Б22100">#REF!</definedName>
    <definedName name="_Б22110">#REF!</definedName>
    <definedName name="_Б22111">#REF!</definedName>
    <definedName name="_Б22112">#REF!</definedName>
    <definedName name="_Б22200">#REF!</definedName>
    <definedName name="_Б23000">#REF!</definedName>
    <definedName name="_Б24000">#REF!</definedName>
    <definedName name="_Б25000">#REF!</definedName>
    <definedName name="_Б41000">#REF!</definedName>
    <definedName name="_Б42000">#REF!</definedName>
    <definedName name="_Б43000">#REF!</definedName>
    <definedName name="_Б44000">#REF!</definedName>
    <definedName name="_Б45000">#REF!</definedName>
    <definedName name="_Б46000">#REF!</definedName>
    <definedName name="_ІБ900501">#REF!</definedName>
    <definedName name="_ІБ900502">#REF!</definedName>
    <definedName name="aa">#REF!</definedName>
    <definedName name="asdf">#REF!</definedName>
    <definedName name="bb">#REF!</definedName>
    <definedName name="bbb">#REF!</definedName>
    <definedName name="аа">#REF!</definedName>
    <definedName name="б2000">#REF!</definedName>
    <definedName name="б22110">#REF!</definedName>
    <definedName name="б24">#REF!</definedName>
    <definedName name="б25">#REF!</definedName>
    <definedName name="_xlnm.Print_Titles" localSheetId="0">'дод 1  '!$8:$9</definedName>
    <definedName name="йййй">#REF!</definedName>
    <definedName name="ллллл">#REF!</definedName>
    <definedName name="оооооо">#REF!</definedName>
    <definedName name="рррр">#REF!</definedName>
    <definedName name="ррррр">#REF!</definedName>
    <definedName name="с">#REF!</definedName>
    <definedName name="щщ">#REF!</definedName>
  </definedNames>
  <calcPr calcId="152511"/>
</workbook>
</file>

<file path=xl/calcChain.xml><?xml version="1.0" encoding="utf-8"?>
<calcChain xmlns="http://schemas.openxmlformats.org/spreadsheetml/2006/main">
  <c r="C95" i="1" l="1"/>
  <c r="D89" i="1"/>
  <c r="D85" i="1"/>
  <c r="E89" i="1"/>
  <c r="E88" i="1" s="1"/>
  <c r="D74" i="1"/>
  <c r="C44" i="1"/>
  <c r="C43" i="1"/>
  <c r="E34" i="1"/>
  <c r="C34" i="1" s="1"/>
  <c r="D34" i="1"/>
  <c r="D12" i="1"/>
  <c r="C77" i="1"/>
  <c r="E79" i="1"/>
  <c r="E78" i="1" s="1"/>
  <c r="F79" i="1"/>
  <c r="D79" i="1"/>
  <c r="C66" i="1"/>
  <c r="D62" i="1"/>
  <c r="D59" i="1"/>
  <c r="E83" i="1"/>
  <c r="F83" i="1"/>
  <c r="F78" i="1" s="1"/>
  <c r="D83" i="1"/>
  <c r="C84" i="1"/>
  <c r="D102" i="1"/>
  <c r="E68" i="1"/>
  <c r="F68" i="1"/>
  <c r="D68" i="1"/>
  <c r="C68" i="1" s="1"/>
  <c r="C61" i="1"/>
  <c r="C63" i="1"/>
  <c r="E47" i="1"/>
  <c r="F47" i="1"/>
  <c r="D47" i="1"/>
  <c r="C47" i="1" s="1"/>
  <c r="D28" i="1"/>
  <c r="C28" i="1"/>
  <c r="E12" i="1"/>
  <c r="F12" i="1"/>
  <c r="F11" i="1" s="1"/>
  <c r="C16" i="1"/>
  <c r="D23" i="1"/>
  <c r="E30" i="1"/>
  <c r="E25" i="1"/>
  <c r="F30" i="1"/>
  <c r="F25" i="1" s="1"/>
  <c r="D30" i="1"/>
  <c r="C30" i="1" s="1"/>
  <c r="C32" i="1"/>
  <c r="C31" i="1"/>
  <c r="D99" i="1"/>
  <c r="C99" i="1" s="1"/>
  <c r="C101" i="1"/>
  <c r="D26" i="1"/>
  <c r="C26" i="1"/>
  <c r="C13" i="1"/>
  <c r="C14" i="1"/>
  <c r="C15" i="1"/>
  <c r="C18" i="1"/>
  <c r="C21" i="1"/>
  <c r="C22" i="1"/>
  <c r="C24" i="1"/>
  <c r="C27" i="1"/>
  <c r="C29" i="1"/>
  <c r="C35" i="1"/>
  <c r="C36" i="1"/>
  <c r="C37" i="1"/>
  <c r="C38" i="1"/>
  <c r="C39" i="1"/>
  <c r="C40" i="1"/>
  <c r="C41" i="1"/>
  <c r="C42" i="1"/>
  <c r="C46" i="1"/>
  <c r="C48" i="1"/>
  <c r="C50" i="1"/>
  <c r="C51" i="1"/>
  <c r="C52" i="1"/>
  <c r="C55" i="1"/>
  <c r="C56" i="1"/>
  <c r="C57" i="1"/>
  <c r="C64" i="1"/>
  <c r="C65" i="1"/>
  <c r="C69" i="1"/>
  <c r="C70" i="1"/>
  <c r="C71" i="1"/>
  <c r="C73" i="1"/>
  <c r="C75" i="1"/>
  <c r="C76" i="1"/>
  <c r="C80" i="1"/>
  <c r="C81" i="1"/>
  <c r="C82" i="1"/>
  <c r="C87" i="1"/>
  <c r="C90" i="1"/>
  <c r="C89" i="1" s="1"/>
  <c r="D49" i="1"/>
  <c r="C49" i="1" s="1"/>
  <c r="E49" i="1"/>
  <c r="D94" i="1"/>
  <c r="C94" i="1" s="1"/>
  <c r="C100" i="1"/>
  <c r="D45" i="1"/>
  <c r="E45" i="1"/>
  <c r="F45" i="1"/>
  <c r="E102" i="1"/>
  <c r="E94" i="1"/>
  <c r="E93" i="1" s="1"/>
  <c r="E96" i="1"/>
  <c r="F102" i="1"/>
  <c r="C97" i="1"/>
  <c r="C98" i="1"/>
  <c r="F94" i="1"/>
  <c r="E23" i="1"/>
  <c r="F23" i="1"/>
  <c r="D20" i="1"/>
  <c r="D19" i="1" s="1"/>
  <c r="E20" i="1"/>
  <c r="E19" i="1" s="1"/>
  <c r="F20" i="1"/>
  <c r="D17" i="1"/>
  <c r="D11" i="1" s="1"/>
  <c r="D72" i="1"/>
  <c r="D96" i="1"/>
  <c r="C96" i="1" s="1"/>
  <c r="C103" i="1"/>
  <c r="C104" i="1"/>
  <c r="C105" i="1"/>
  <c r="F96" i="1"/>
  <c r="F93" i="1" s="1"/>
  <c r="F50" i="1"/>
  <c r="F49" i="1" s="1"/>
  <c r="F51" i="1"/>
  <c r="F87" i="1"/>
  <c r="F86" i="1" s="1"/>
  <c r="F17" i="1"/>
  <c r="F35" i="1"/>
  <c r="F34" i="1" s="1"/>
  <c r="F33" i="1" s="1"/>
  <c r="F36" i="1"/>
  <c r="F54" i="1"/>
  <c r="F53" i="1" s="1"/>
  <c r="F62" i="1"/>
  <c r="F59" i="1" s="1"/>
  <c r="F72" i="1"/>
  <c r="F74" i="1"/>
  <c r="D54" i="1"/>
  <c r="D60" i="1"/>
  <c r="C60" i="1" s="1"/>
  <c r="E17" i="1"/>
  <c r="C17" i="1" s="1"/>
  <c r="E54" i="1"/>
  <c r="E53" i="1" s="1"/>
  <c r="C53" i="1" s="1"/>
  <c r="E62" i="1"/>
  <c r="E59" i="1" s="1"/>
  <c r="E72" i="1"/>
  <c r="C72" i="1" s="1"/>
  <c r="E74" i="1"/>
  <c r="E86" i="1"/>
  <c r="C86" i="1" s="1"/>
  <c r="F90" i="1"/>
  <c r="F89" i="1"/>
  <c r="F88" i="1" s="1"/>
  <c r="C45" i="1"/>
  <c r="C12" i="1"/>
  <c r="F85" i="1" l="1"/>
  <c r="F19" i="1"/>
  <c r="E33" i="1"/>
  <c r="E11" i="1"/>
  <c r="C54" i="1"/>
  <c r="C102" i="1"/>
  <c r="C93" i="1" s="1"/>
  <c r="C23" i="1"/>
  <c r="C59" i="1"/>
  <c r="D93" i="1"/>
  <c r="C19" i="1"/>
  <c r="E92" i="1"/>
  <c r="D92" i="1"/>
  <c r="C92" i="1" s="1"/>
  <c r="D25" i="1"/>
  <c r="C25" i="1" s="1"/>
  <c r="F67" i="1"/>
  <c r="F58" i="1" s="1"/>
  <c r="D78" i="1"/>
  <c r="C62" i="1"/>
  <c r="D33" i="1"/>
  <c r="C74" i="1"/>
  <c r="F10" i="1"/>
  <c r="C88" i="1"/>
  <c r="E85" i="1"/>
  <c r="C85" i="1" s="1"/>
  <c r="C11" i="1"/>
  <c r="C78" i="1"/>
  <c r="E67" i="1"/>
  <c r="E58" i="1" s="1"/>
  <c r="D67" i="1"/>
  <c r="C83" i="1"/>
  <c r="D58" i="1"/>
  <c r="C20" i="1"/>
  <c r="F92" i="1"/>
  <c r="C79" i="1"/>
  <c r="C58" i="1" l="1"/>
  <c r="F91" i="1"/>
  <c r="F106" i="1" s="1"/>
  <c r="F115" i="1" s="1"/>
  <c r="C33" i="1"/>
  <c r="C67" i="1"/>
  <c r="D10" i="1"/>
  <c r="C10" i="1" s="1"/>
  <c r="E10" i="1"/>
  <c r="E91" i="1" s="1"/>
  <c r="E106" i="1" s="1"/>
  <c r="D91" i="1"/>
  <c r="D114" i="1" l="1"/>
  <c r="C91" i="1"/>
  <c r="G102" i="1"/>
  <c r="D106" i="1"/>
  <c r="C106" i="1" s="1"/>
</calcChain>
</file>

<file path=xl/sharedStrings.xml><?xml version="1.0" encoding="utf-8"?>
<sst xmlns="http://schemas.openxmlformats.org/spreadsheetml/2006/main" count="109" uniqueCount="107">
  <si>
    <t>Код</t>
  </si>
  <si>
    <t xml:space="preserve">Загальний фонд </t>
  </si>
  <si>
    <t>Спеціальний фонд</t>
  </si>
  <si>
    <t>у т.ч. бюджет розвитку</t>
  </si>
  <si>
    <t>Податкові надходження</t>
  </si>
  <si>
    <t>Податки на доходи, податки на прибуток, податки на збільшення ринкової вартості</t>
  </si>
  <si>
    <t>Податок на прибуток підприємств</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</si>
  <si>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</si>
  <si>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</si>
  <si>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</si>
  <si>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</si>
  <si>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Неподаткові надходження</t>
  </si>
  <si>
    <t xml:space="preserve">Доходи  від власності та підприємницької діяльності </t>
  </si>
  <si>
    <t>Інші надходження</t>
  </si>
  <si>
    <t>Власні надходження бюджетних установ</t>
  </si>
  <si>
    <t>Державне мито</t>
  </si>
  <si>
    <t>Доходи від операцій з капіталом</t>
  </si>
  <si>
    <t>Державне мито, що сплачується за місцем розгляду та оформлення документів, у тому числі за оформлення документів на спадщину і дарування</t>
  </si>
  <si>
    <t xml:space="preserve">Єдиний податок </t>
  </si>
  <si>
    <t>Єдиний податок  з юридичних осіб</t>
  </si>
  <si>
    <t>Єдиний податок  з фізичних осіб</t>
  </si>
  <si>
    <t>Екологічний податок</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</si>
  <si>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</si>
  <si>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Адміністративні збори та платежі, доходи від некомерційної господарської діяльності</t>
  </si>
  <si>
    <t>Надходження від орендної плати за користування цілісним майновим комплексом та іншим державним майном</t>
  </si>
  <si>
    <t>Кошти від відчудження майна, що належить Автономній Республіці Крим та майна,що перебуває в комунальній власності</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</si>
  <si>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</si>
  <si>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фізичними особами за результатами річного декларування</t>
  </si>
  <si>
    <t>Плата за надання адміністративних послуг</t>
  </si>
  <si>
    <t>Податок на доходи фізичних осіб, що сплачується податковими агентами, із доходів платника податку інших ніж заробітна плата</t>
  </si>
  <si>
    <t>Кошти від продажу землі і нематерільних активів</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</si>
  <si>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</si>
  <si>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Плата за послуги, що надаються бюджетними установами згідно з їх основною діяльністю</t>
  </si>
  <si>
    <t>Кошти від продажу землі</t>
  </si>
  <si>
    <t>Податок на майно</t>
  </si>
  <si>
    <t>Акцизний податок з реалізації суб`єктами господарювання роздрібної торгівлі підакцизних товарів</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</si>
  <si>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</si>
  <si>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</si>
  <si>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Надходження від скидів забруднюючих речовин безпосередньо у водні об`экти</t>
  </si>
  <si>
    <t>Державне мито, пов`язане з видачею та оформленням закордонних паспортів (посвідок) та паспортів громадянУкраїни</t>
  </si>
  <si>
    <t>Освітня субвенція з державного бюджету місцевим бюджетам</t>
  </si>
  <si>
    <t>Адміністративні штрафи та інші санкції</t>
  </si>
  <si>
    <t>Податок та збір на доходи фізичних осіб</t>
  </si>
  <si>
    <t>Податок на нерухоме майно, відмінне від земельної ділянки, сплачений юридичними особами, які є власниками об`єктів нежитлової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</si>
  <si>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</si>
  <si>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Туристичний збір </t>
  </si>
  <si>
    <t>Туристичний збір, сплачений фізичними особами </t>
  </si>
  <si>
    <t>Плата за надання інших адміністративних послуг</t>
  </si>
  <si>
    <t>Надходження бюджетних установ від додаткової (господарської) діяльності</t>
  </si>
  <si>
    <t>Внутрішні податки на товари та послуги</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</si>
  <si>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</si>
  <si>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t>
  </si>
  <si>
    <t>Надходження від продажу основного капіталу</t>
  </si>
  <si>
    <t>Рентна плата за спеціальне використання лісових ресурсів</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</si>
  <si>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</si>
  <si>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Субвенції з державного бюджету місцевим бюджетам</t>
  </si>
  <si>
    <t>Субвенції  з місцевих бюджетів іншим місцевим бюджетам</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</si>
  <si>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</si>
  <si>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здійснення переданих видатків у сфері освіти за рахунок коштів освітньої субвенції</t>
  </si>
  <si>
    <t>Медична субвенція з державного бюджету місцевим бюджетам</t>
  </si>
  <si>
    <t>Усього</t>
  </si>
  <si>
    <t>Усього доходів (без врахування міжбюджетних трансфертів)</t>
  </si>
  <si>
    <t>Рентна плата за спеціальне використання лісових ресурсів в частині деревини, заготовленої в порядку рубок головного користування </t>
  </si>
  <si>
    <t>Рентна плата та плата за використання інших природних ресурсів</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</si>
  <si>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</si>
  <si>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</si>
  <si>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</si>
  <si>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від плати за послуги, що надаються бюджетними установами згідно із законодавством </t>
  </si>
  <si>
    <t>Дотації з державного бюджету місцевим бюджетам</t>
  </si>
  <si>
    <t>Базова дотація </t>
  </si>
  <si>
    <r>
      <t>Податок на прибуток підприємств та</t>
    </r>
    <r>
      <rPr>
        <sz val="12"/>
        <color indexed="62"/>
        <rFont val="Times New Roman"/>
        <family val="1"/>
        <charset val="204"/>
      </rPr>
      <t xml:space="preserve"> </t>
    </r>
    <r>
      <rPr>
        <sz val="12"/>
        <color indexed="8"/>
        <rFont val="Times New Roman"/>
        <family val="1"/>
        <charset val="204"/>
      </rPr>
      <t>фінансових установ комунальної власності</t>
    </r>
  </si>
  <si>
    <r>
      <t>Офіційні трансферти</t>
    </r>
    <r>
      <rPr>
        <sz val="12"/>
        <rFont val="Times New Roman"/>
        <family val="1"/>
        <charset val="204"/>
      </rPr>
      <t xml:space="preserve"> </t>
    </r>
  </si>
  <si>
    <t>Плата за оренду майна бюджетних установ, що здійснюється відповідно до Закону України "Про оренду державного та комунального майна"</t>
  </si>
  <si>
    <t>Інші податки та збори</t>
  </si>
  <si>
    <t>18020000 </t>
  </si>
  <si>
    <t>Збір за місця для паркування транспортних засобів </t>
  </si>
  <si>
    <t>18020200 </t>
  </si>
  <si>
    <t>Збір за місця для паркування транспортних засобів, сплачений фізичними особами </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</si>
  <si>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</si>
  <si>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</si>
  <si>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</si>
  <si>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 xml:space="preserve">Найменування згідно з Класифікацією доходів бюджету </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</si>
  <si>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</si>
  <si>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</si>
  <si>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 </t>
  </si>
  <si>
    <t xml:space="preserve">Місцеві податки та збори, що сплачуються (перераховуються) згідно з Податковим кодексом України </t>
  </si>
  <si>
    <t>Разом доходів</t>
  </si>
  <si>
    <t>Від органів державного управління  </t>
  </si>
  <si>
    <t>Дотація з місцевого бюджету на проведення розрахунків протягом опалювального періоду за комунальні послуги та енергоносії, які споживаються установами та організаціями, підприємствами, що утримуються за рахунок відповідних місцевих бюджетів за рахунок відповідної додаткової дотації з державного бюджету</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</si>
  <si>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</si>
  <si>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</si>
  <si>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</si>
  <si>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Плата за встановлення земельного сервітуту, за надання права користування земельною ділянкою для сільськогосподарських потреб (емфітевзис), для забудови (суперфіцій)</t>
  </si>
  <si>
    <t>Податок на доходи фізичних осіб у вигляді мінімального податкового зобов'язання, що підлягає сплаті фізичними особами</t>
  </si>
  <si>
    <t>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</si>
  <si>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t>25020000 </t>
  </si>
  <si>
    <t>Інші джерела власних надходжень бюджетних установ  </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</si>
  <si>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</si>
  <si>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Адміністративні штрафи за адміністративні правопорушення у сфері забезпечення безпеки дорожнього руху, зафіксовані в автоматичному режимі</t>
  </si>
  <si>
    <t xml:space="preserve">Доходи  бюджету  Хустської міської територіальної громади на 2025 рік </t>
  </si>
  <si>
    <t>Рентна плата за користування надрами загальнодержавного значення</t>
  </si>
  <si>
    <t>Рентна плата за користування надрами для видобування інших корисних копалин загальнодержавного значення </t>
  </si>
  <si>
    <t>Транспортний податок з фізичних осіб </t>
  </si>
  <si>
    <t>Транспортний податок з юридичних осіб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</si>
  <si>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</si>
  <si>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Надходження від орендної плати за користування майновим комплексом та іншим майном, що перебуває в комунальній власності</t>
  </si>
  <si>
    <t>Інформація про бюджет територіальної громади на 2025 рік</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</si>
</sst>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р_._-;\-* #,##0_р_._-;_-* &quot;-&quot;_р_._-;_-@_-"/>
    <numFmt numFmtId="165" formatCode="_-* #,##0.00_р_._-;\-* #,##0.00_р_._-;_-* &quot;-&quot;??_р_._-;_-@_-"/>
    <numFmt numFmtId="166" formatCode="#,##0.0"/>
    <numFmt numFmtId="167" formatCode="#,##0.000"/>
  </numFmts>
  <fonts count="21" x14ac:knownFonts="1">
    <font>
      <sz val="10"/>
      <name val="Arial Cyr"/>
      <charset val="204"/>
    </font>
    <font>
      <sz val="10"/>
      <name val="Arial Cyr"/>
      <charset val="204"/>
    </font>
    <font>
      <sz val="1"/>
      <color indexed="8"/>
      <name val="Courier"/>
      <family val="1"/>
      <charset val="204"/>
    </font>
    <font>
      <b/>
      <sz val="1"/>
      <color indexed="8"/>
      <name val="Courier"/>
      <family val="1"/>
      <charset val="204"/>
    </font>
    <font>
      <sz val="10"/>
      <name val="Arial"/>
      <family val="2"/>
      <charset val="204"/>
    </font>
    <font>
      <u/>
      <sz val="7.5"/>
      <color indexed="12"/>
      <name val="Arial Cyr"/>
      <charset val="204"/>
    </font>
    <font>
      <sz val="8"/>
      <name val="Arial Cyr"/>
      <charset val="204"/>
    </font>
    <font>
      <b/>
      <sz val="14"/>
      <name val="Times New Roman"/>
      <family val="1"/>
      <charset val="204"/>
    </font>
    <font>
      <sz val="14"/>
      <name val="Times New Roman"/>
      <family val="1"/>
      <charset val="204"/>
    </font>
    <font>
      <b/>
      <sz val="16"/>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color indexed="62"/>
      <name val="Times New Roman"/>
      <family val="1"/>
      <charset val="204"/>
    </font>
    <font>
      <i/>
      <sz val="12"/>
      <name val="Times New Roman"/>
      <family val="1"/>
      <charset val="204"/>
    </font>
    <font>
      <b/>
      <sz val="12"/>
      <color indexed="8"/>
      <name val="Times New Roman"/>
      <family val="1"/>
      <charset val="204"/>
    </font>
    <font>
      <sz val="12"/>
      <color indexed="8"/>
      <name val="Times New Roman"/>
      <family val="1"/>
      <charset val="204"/>
    </font>
    <font>
      <sz val="12"/>
      <color indexed="8"/>
      <name val="Times New Roman"/>
      <family val="1"/>
      <charset val="204"/>
    </font>
    <font>
      <b/>
      <sz val="12"/>
      <color indexed="8"/>
      <name val="Times New Roman"/>
      <family val="1"/>
      <charset val="204"/>
    </font>
    <font>
      <sz val="10"/>
      <color theme="1"/>
      <name val="Calibri"/>
      <family val="2"/>
      <charset val="204"/>
      <scheme val="minor"/>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8">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2" fillId="0" borderId="0">
      <protection locked="0"/>
    </xf>
    <xf numFmtId="0" fontId="2" fillId="0" borderId="0">
      <protection locked="0"/>
    </xf>
    <xf numFmtId="0" fontId="2" fillId="0" borderId="0">
      <protection locked="0"/>
    </xf>
    <xf numFmtId="0" fontId="3" fillId="0" borderId="0">
      <protection locked="0"/>
    </xf>
    <xf numFmtId="0" fontId="3" fillId="0" borderId="0">
      <protection locked="0"/>
    </xf>
    <xf numFmtId="0" fontId="2" fillId="0" borderId="1">
      <protection locked="0"/>
    </xf>
    <xf numFmtId="0" fontId="4" fillId="0" borderId="0"/>
    <xf numFmtId="0" fontId="5" fillId="0" borderId="0" applyNumberFormat="0" applyFill="0" applyBorder="0" applyAlignment="0" applyProtection="0">
      <alignment vertical="top"/>
      <protection locked="0"/>
    </xf>
    <xf numFmtId="0" fontId="20" fillId="0" borderId="0"/>
    <xf numFmtId="164" fontId="1" fillId="0" borderId="0" applyFont="0" applyFill="0" applyBorder="0" applyAlignment="0" applyProtection="0"/>
    <xf numFmtId="165" fontId="1" fillId="0" borderId="0" applyFont="0" applyFill="0" applyBorder="0" applyAlignment="0" applyProtection="0"/>
    <xf numFmtId="0" fontId="2" fillId="0" borderId="0">
      <protection locked="0"/>
    </xf>
  </cellStyleXfs>
  <cellXfs count="123">
    <xf numFmtId="0" fontId="0" fillId="0" borderId="0" xfId="0"/>
    <xf numFmtId="0" fontId="8" fillId="0" borderId="0" xfId="0" applyFont="1"/>
    <xf numFmtId="0" fontId="8" fillId="0" borderId="0" xfId="0" applyFont="1" applyAlignment="1">
      <alignment horizontal="center"/>
    </xf>
    <xf numFmtId="0" fontId="7" fillId="0" borderId="0" xfId="0" applyFont="1"/>
    <xf numFmtId="0" fontId="7" fillId="0" borderId="0" xfId="0" applyFont="1" applyAlignment="1">
      <alignment horizontal="center"/>
    </xf>
    <xf numFmtId="0" fontId="9" fillId="0" borderId="0" xfId="0" applyFont="1" applyAlignment="1">
      <alignment horizontal="center"/>
    </xf>
    <xf numFmtId="166" fontId="8" fillId="0" borderId="0" xfId="0" applyNumberFormat="1"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8" fillId="0" borderId="0" xfId="0" applyFont="1" applyFill="1"/>
    <xf numFmtId="3" fontId="8" fillId="0" borderId="0" xfId="0" applyNumberFormat="1" applyFont="1"/>
    <xf numFmtId="3" fontId="8" fillId="0" borderId="0" xfId="0" applyNumberFormat="1" applyFont="1" applyFill="1" applyBorder="1" applyAlignment="1">
      <alignment horizontal="center"/>
    </xf>
    <xf numFmtId="0" fontId="7" fillId="0" borderId="0" xfId="0" applyFont="1" applyFill="1"/>
    <xf numFmtId="0" fontId="8" fillId="0" borderId="0" xfId="0" applyFont="1" applyFill="1" applyAlignment="1">
      <alignment horizontal="center"/>
    </xf>
    <xf numFmtId="0" fontId="9" fillId="0" borderId="0" xfId="0" applyFont="1" applyFill="1" applyAlignment="1">
      <alignment horizontal="center"/>
    </xf>
    <xf numFmtId="167" fontId="8" fillId="0" borderId="0" xfId="0" applyNumberFormat="1" applyFont="1" applyFill="1" applyAlignment="1">
      <alignment horizontal="center"/>
    </xf>
    <xf numFmtId="3" fontId="8" fillId="0" borderId="0" xfId="0" applyNumberFormat="1" applyFont="1" applyFill="1" applyAlignment="1">
      <alignment horizontal="center"/>
    </xf>
    <xf numFmtId="3" fontId="8" fillId="0" borderId="0" xfId="0" applyNumberFormat="1" applyFont="1" applyAlignment="1">
      <alignment horizontal="center"/>
    </xf>
    <xf numFmtId="0" fontId="7" fillId="0" borderId="2" xfId="0" applyFont="1" applyBorder="1" applyAlignment="1">
      <alignment horizontal="center" vertical="center" wrapText="1"/>
    </xf>
    <xf numFmtId="0" fontId="10" fillId="0" borderId="2" xfId="0" applyFont="1" applyBorder="1" applyAlignment="1">
      <alignment horizontal="center" vertical="center"/>
    </xf>
    <xf numFmtId="0" fontId="11" fillId="0" borderId="0" xfId="0" applyFont="1" applyFill="1" applyAlignment="1">
      <alignment horizontal="center"/>
    </xf>
    <xf numFmtId="0" fontId="12" fillId="0" borderId="2" xfId="0" applyFont="1" applyBorder="1" applyAlignment="1">
      <alignment horizontal="center" vertical="center"/>
    </xf>
    <xf numFmtId="0" fontId="13" fillId="0" borderId="2" xfId="0" applyFont="1" applyBorder="1" applyAlignment="1">
      <alignment horizontal="center" vertical="center"/>
    </xf>
    <xf numFmtId="0" fontId="16" fillId="0" borderId="2" xfId="9" applyFont="1" applyBorder="1" applyAlignment="1">
      <alignment horizontal="center" vertical="center"/>
    </xf>
    <xf numFmtId="0" fontId="13" fillId="0" borderId="2" xfId="0" applyFont="1" applyFill="1" applyBorder="1" applyAlignment="1">
      <alignment horizontal="center" vertical="center"/>
    </xf>
    <xf numFmtId="0" fontId="11" fillId="0" borderId="2" xfId="0" applyFont="1" applyBorder="1" applyAlignment="1">
      <alignment horizontal="center" vertical="center"/>
    </xf>
    <xf numFmtId="0" fontId="10" fillId="0" borderId="2" xfId="0" applyNumberFormat="1" applyFont="1" applyBorder="1" applyAlignment="1">
      <alignment horizontal="center" vertical="center"/>
    </xf>
    <xf numFmtId="0" fontId="11" fillId="0" borderId="2" xfId="0" applyNumberFormat="1" applyFont="1" applyBorder="1" applyAlignment="1">
      <alignment horizontal="center" vertical="center"/>
    </xf>
    <xf numFmtId="0" fontId="12" fillId="0" borderId="2"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13" fillId="0" borderId="3" xfId="0" applyNumberFormat="1" applyFont="1" applyBorder="1" applyAlignment="1">
      <alignment horizontal="center" vertical="center"/>
    </xf>
    <xf numFmtId="0" fontId="12" fillId="0" borderId="2" xfId="0" applyFont="1" applyFill="1" applyBorder="1" applyAlignment="1">
      <alignment horizontal="center" vertical="center"/>
    </xf>
    <xf numFmtId="0" fontId="12" fillId="0" borderId="2" xfId="0" applyNumberFormat="1" applyFont="1" applyFill="1" applyBorder="1" applyAlignment="1">
      <alignment horizontal="center" vertical="center"/>
    </xf>
    <xf numFmtId="0" fontId="13" fillId="0" borderId="2" xfId="0" applyNumberFormat="1" applyFont="1" applyFill="1" applyBorder="1" applyAlignment="1">
      <alignment horizontal="center" vertical="center"/>
    </xf>
    <xf numFmtId="1" fontId="11" fillId="0" borderId="2" xfId="0" applyNumberFormat="1" applyFont="1" applyBorder="1" applyAlignment="1">
      <alignment horizontal="center" vertical="center"/>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2" fillId="2" borderId="2" xfId="0" applyFont="1" applyFill="1" applyBorder="1" applyAlignment="1">
      <alignment horizontal="left" vertical="center" wrapText="1"/>
    </xf>
    <xf numFmtId="4" fontId="12" fillId="2" borderId="2" xfId="0" applyNumberFormat="1" applyFont="1" applyFill="1" applyBorder="1" applyAlignment="1">
      <alignment horizontal="left" vertical="center" wrapText="1"/>
    </xf>
    <xf numFmtId="4" fontId="13" fillId="0" borderId="2" xfId="0" applyNumberFormat="1" applyFont="1" applyFill="1" applyBorder="1" applyAlignment="1">
      <alignment horizontal="left" vertical="center" wrapText="1"/>
    </xf>
    <xf numFmtId="4" fontId="12" fillId="0" borderId="2" xfId="0" applyNumberFormat="1" applyFont="1" applyFill="1" applyBorder="1" applyAlignment="1">
      <alignment horizontal="left" vertical="center" wrapText="1"/>
    </xf>
    <xf numFmtId="0" fontId="8" fillId="0" borderId="0" xfId="0" applyFont="1" applyAlignment="1">
      <alignment horizontal="left"/>
    </xf>
    <xf numFmtId="0" fontId="8" fillId="0" borderId="0" xfId="0" applyFont="1" applyFill="1" applyAlignment="1">
      <alignment horizontal="left"/>
    </xf>
    <xf numFmtId="49" fontId="7" fillId="0" borderId="0" xfId="0" applyNumberFormat="1" applyFont="1" applyAlignment="1">
      <alignment horizontal="left"/>
    </xf>
    <xf numFmtId="0" fontId="11" fillId="0" borderId="2" xfId="0" applyFont="1" applyBorder="1" applyAlignment="1">
      <alignment horizontal="left" vertical="top" wrapText="1"/>
    </xf>
    <xf numFmtId="0" fontId="10"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1"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7" fillId="0" borderId="2" xfId="0" applyFont="1" applyFill="1" applyBorder="1" applyAlignment="1">
      <alignment horizontal="center" vertical="center" wrapText="1"/>
    </xf>
    <xf numFmtId="0" fontId="11" fillId="0" borderId="4" xfId="0" applyFont="1" applyBorder="1" applyAlignment="1">
      <alignment horizontal="center" vertical="center" wrapText="1"/>
    </xf>
    <xf numFmtId="0" fontId="16" fillId="0" borderId="2" xfId="9" applyFont="1" applyFill="1" applyBorder="1" applyAlignment="1">
      <alignment horizontal="center" vertical="center"/>
    </xf>
    <xf numFmtId="0" fontId="17" fillId="0" borderId="2" xfId="9" applyFont="1" applyFill="1" applyBorder="1" applyAlignment="1">
      <alignment horizontal="center" vertical="center"/>
    </xf>
    <xf numFmtId="0" fontId="11" fillId="0" borderId="0" xfId="0" applyFont="1" applyAlignment="1">
      <alignment horizontal="left" vertical="center" wrapText="1"/>
    </xf>
    <xf numFmtId="0" fontId="12" fillId="0" borderId="4" xfId="0" applyNumberFormat="1" applyFont="1" applyFill="1" applyBorder="1" applyAlignment="1">
      <alignment horizontal="center" vertical="center"/>
    </xf>
    <xf numFmtId="4" fontId="12" fillId="0" borderId="4" xfId="0" applyNumberFormat="1" applyFont="1" applyFill="1" applyBorder="1" applyAlignment="1">
      <alignment horizontal="left" vertical="center" wrapText="1"/>
    </xf>
    <xf numFmtId="0" fontId="11" fillId="3" borderId="2"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1" fillId="0" borderId="5" xfId="0" applyFont="1" applyBorder="1" applyAlignment="1">
      <alignment horizontal="center" vertical="center"/>
    </xf>
    <xf numFmtId="0" fontId="11" fillId="0" borderId="5" xfId="0" applyFont="1" applyBorder="1" applyAlignment="1">
      <alignment horizontal="left" vertical="center" wrapText="1"/>
    </xf>
    <xf numFmtId="0" fontId="13" fillId="0" borderId="5" xfId="0" applyFont="1" applyBorder="1" applyAlignment="1">
      <alignment horizontal="center" vertical="center"/>
    </xf>
    <xf numFmtId="0" fontId="13" fillId="2" borderId="5"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10" fillId="0" borderId="4" xfId="0" applyFont="1" applyBorder="1" applyAlignment="1">
      <alignment horizontal="left" vertical="center" wrapText="1"/>
    </xf>
    <xf numFmtId="0" fontId="11" fillId="0" borderId="2" xfId="0" applyFont="1" applyBorder="1" applyAlignment="1">
      <alignment horizontal="left" vertical="center" wrapText="1"/>
    </xf>
    <xf numFmtId="0" fontId="10" fillId="0" borderId="4" xfId="0" applyFont="1" applyBorder="1" applyAlignment="1">
      <alignment horizontal="center" vertical="center" wrapText="1"/>
    </xf>
    <xf numFmtId="0" fontId="10" fillId="3" borderId="2" xfId="0" applyFont="1" applyFill="1" applyBorder="1" applyAlignment="1">
      <alignment horizontal="center" vertical="center" wrapText="1"/>
    </xf>
    <xf numFmtId="0" fontId="7" fillId="0" borderId="0" xfId="0" applyFont="1" applyAlignment="1">
      <alignment horizontal="left"/>
    </xf>
    <xf numFmtId="0" fontId="17" fillId="0" borderId="2" xfId="9" applyFont="1" applyFill="1" applyBorder="1" applyAlignment="1">
      <alignment horizontal="left" vertical="center" wrapText="1"/>
    </xf>
    <xf numFmtId="0" fontId="17" fillId="0" borderId="2" xfId="9" applyFont="1" applyBorder="1" applyAlignment="1">
      <alignment horizontal="left" vertical="center" wrapText="1"/>
    </xf>
    <xf numFmtId="0" fontId="16" fillId="0" borderId="2" xfId="9" applyFont="1" applyBorder="1" applyAlignment="1">
      <alignment horizontal="left" vertical="center"/>
    </xf>
    <xf numFmtId="0" fontId="11" fillId="0" borderId="0" xfId="0" applyFont="1" applyAlignment="1">
      <alignment horizontal="left" vertical="center"/>
    </xf>
    <xf numFmtId="0" fontId="16" fillId="0" borderId="2" xfId="9" applyFont="1" applyFill="1" applyBorder="1" applyAlignment="1">
      <alignment horizontal="left" vertical="center" wrapText="1"/>
    </xf>
    <xf numFmtId="0" fontId="11" fillId="0" borderId="2" xfId="8" applyFont="1" applyBorder="1" applyAlignment="1" applyProtection="1">
      <alignment horizontal="left" wrapText="1"/>
    </xf>
    <xf numFmtId="0" fontId="10" fillId="0" borderId="2" xfId="0" applyFont="1" applyFill="1" applyBorder="1" applyAlignment="1">
      <alignment horizontal="left" vertical="center" wrapText="1"/>
    </xf>
    <xf numFmtId="4" fontId="12" fillId="0" borderId="2" xfId="0" applyNumberFormat="1" applyFont="1" applyBorder="1" applyAlignment="1">
      <alignment horizontal="left" vertical="center" wrapText="1"/>
    </xf>
    <xf numFmtId="0" fontId="10" fillId="0" borderId="4" xfId="0" applyFont="1" applyBorder="1" applyAlignment="1">
      <alignment horizontal="left" vertical="center"/>
    </xf>
    <xf numFmtId="0" fontId="11" fillId="0" borderId="2" xfId="0" applyFont="1" applyBorder="1" applyAlignment="1">
      <alignment horizontal="left" vertical="center"/>
    </xf>
    <xf numFmtId="4" fontId="10" fillId="0" borderId="2" xfId="0" applyNumberFormat="1" applyFont="1" applyBorder="1" applyAlignment="1">
      <alignment horizontal="left" vertical="center" wrapText="1"/>
    </xf>
    <xf numFmtId="0" fontId="13" fillId="0" borderId="6" xfId="0" applyFont="1" applyBorder="1" applyAlignment="1">
      <alignment horizontal="left" vertical="center" wrapText="1"/>
    </xf>
    <xf numFmtId="0" fontId="13" fillId="0" borderId="5" xfId="0" applyFont="1" applyBorder="1" applyAlignment="1">
      <alignment horizontal="left" vertical="center" wrapText="1"/>
    </xf>
    <xf numFmtId="0" fontId="12" fillId="0" borderId="4" xfId="0" applyFont="1" applyBorder="1" applyAlignment="1">
      <alignment horizontal="left" vertical="center" wrapText="1"/>
    </xf>
    <xf numFmtId="0" fontId="18" fillId="0" borderId="0" xfId="0" applyFont="1" applyAlignment="1">
      <alignment horizontal="left" vertical="center" wrapText="1"/>
    </xf>
    <xf numFmtId="0" fontId="10" fillId="0" borderId="4" xfId="0" applyFont="1" applyFill="1" applyBorder="1" applyAlignment="1">
      <alignment horizontal="left" vertical="center" wrapText="1"/>
    </xf>
    <xf numFmtId="0" fontId="10" fillId="0" borderId="2" xfId="0" applyFont="1" applyBorder="1" applyAlignment="1">
      <alignment horizontal="left" vertical="center"/>
    </xf>
    <xf numFmtId="0" fontId="13" fillId="0" borderId="0" xfId="0" applyFont="1" applyAlignment="1">
      <alignment horizontal="left" vertical="center" wrapText="1"/>
    </xf>
    <xf numFmtId="0" fontId="10" fillId="0" borderId="2" xfId="0" applyFont="1" applyFill="1" applyBorder="1" applyAlignment="1">
      <alignment horizontal="left" vertical="center"/>
    </xf>
    <xf numFmtId="0" fontId="19" fillId="0" borderId="0" xfId="0" applyFont="1" applyAlignment="1">
      <alignment horizontal="left" vertical="center" wrapText="1"/>
    </xf>
    <xf numFmtId="0" fontId="11" fillId="0" borderId="2" xfId="0" applyFont="1" applyFill="1" applyBorder="1" applyAlignment="1">
      <alignment horizontal="left" vertical="center" wrapText="1"/>
    </xf>
    <xf numFmtId="0" fontId="10" fillId="0" borderId="0" xfId="0" applyFont="1" applyAlignment="1">
      <alignment horizontal="left" vertical="center"/>
    </xf>
    <xf numFmtId="0" fontId="19" fillId="0" borderId="2" xfId="0" applyFont="1" applyBorder="1" applyAlignment="1">
      <alignment horizontal="left" vertical="center"/>
    </xf>
    <xf numFmtId="0" fontId="18" fillId="0" borderId="2" xfId="0" applyFont="1" applyBorder="1" applyAlignment="1">
      <alignment horizontal="left" vertical="center"/>
    </xf>
    <xf numFmtId="0" fontId="11" fillId="0" borderId="5" xfId="0" applyFont="1" applyFill="1" applyBorder="1" applyAlignment="1">
      <alignment horizontal="left" vertical="center" wrapText="1"/>
    </xf>
    <xf numFmtId="3" fontId="11" fillId="0" borderId="2" xfId="0" applyNumberFormat="1" applyFont="1" applyFill="1" applyBorder="1" applyAlignment="1">
      <alignment horizontal="left" vertical="center" wrapText="1"/>
    </xf>
    <xf numFmtId="0" fontId="10" fillId="0" borderId="4" xfId="0" applyFont="1" applyFill="1" applyBorder="1" applyAlignment="1">
      <alignment horizontal="left" vertical="center"/>
    </xf>
    <xf numFmtId="4" fontId="10" fillId="0" borderId="2" xfId="0" applyNumberFormat="1" applyFont="1" applyBorder="1" applyAlignment="1">
      <alignment horizontal="center" vertical="center"/>
    </xf>
    <xf numFmtId="4" fontId="10" fillId="0" borderId="2" xfId="0" applyNumberFormat="1" applyFont="1" applyFill="1" applyBorder="1" applyAlignment="1">
      <alignment horizontal="center" vertical="center"/>
    </xf>
    <xf numFmtId="4" fontId="11" fillId="0" borderId="2" xfId="0" applyNumberFormat="1" applyFont="1" applyBorder="1" applyAlignment="1">
      <alignment horizontal="center" vertical="center"/>
    </xf>
    <xf numFmtId="4" fontId="11" fillId="0" borderId="2" xfId="0" applyNumberFormat="1" applyFont="1" applyFill="1" applyBorder="1" applyAlignment="1">
      <alignment horizontal="center" vertical="center"/>
    </xf>
    <xf numFmtId="4" fontId="15" fillId="0" borderId="2" xfId="0" applyNumberFormat="1" applyFont="1" applyFill="1" applyBorder="1" applyAlignment="1">
      <alignment horizontal="center" vertical="center"/>
    </xf>
    <xf numFmtId="4" fontId="15"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7" xfId="0" applyNumberFormat="1" applyFont="1" applyFill="1" applyBorder="1" applyAlignment="1">
      <alignment horizontal="center" vertical="center"/>
    </xf>
    <xf numFmtId="4" fontId="15" fillId="0" borderId="7" xfId="0" applyNumberFormat="1" applyFont="1" applyFill="1" applyBorder="1" applyAlignment="1">
      <alignment horizontal="center" vertical="center"/>
    </xf>
    <xf numFmtId="4" fontId="15" fillId="0" borderId="7" xfId="0" applyNumberFormat="1" applyFont="1" applyBorder="1" applyAlignment="1">
      <alignment horizontal="center" vertical="center"/>
    </xf>
    <xf numFmtId="4" fontId="10" fillId="0" borderId="7" xfId="0" applyNumberFormat="1" applyFont="1" applyFill="1" applyBorder="1" applyAlignment="1">
      <alignment horizontal="center" vertical="center"/>
    </xf>
    <xf numFmtId="4" fontId="10" fillId="0" borderId="7" xfId="0" applyNumberFormat="1" applyFont="1" applyBorder="1" applyAlignment="1">
      <alignment horizontal="center" vertical="center"/>
    </xf>
    <xf numFmtId="4" fontId="8" fillId="0" borderId="0" xfId="0" applyNumberFormat="1" applyFont="1" applyFill="1" applyAlignment="1">
      <alignment horizontal="center"/>
    </xf>
    <xf numFmtId="3" fontId="7" fillId="0" borderId="0" xfId="0" applyNumberFormat="1" applyFont="1" applyFill="1" applyBorder="1" applyAlignment="1" applyProtection="1">
      <alignment horizontal="center" vertical="center" wrapText="1"/>
    </xf>
    <xf numFmtId="0" fontId="7" fillId="0" borderId="0" xfId="0" applyFont="1" applyAlignment="1">
      <alignment horizontal="center"/>
    </xf>
    <xf numFmtId="0" fontId="10" fillId="0" borderId="2" xfId="0"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9" fillId="0" borderId="0" xfId="0" applyFont="1" applyFill="1" applyAlignment="1">
      <alignment horizontal="center"/>
    </xf>
    <xf numFmtId="0" fontId="11" fillId="0" borderId="0" xfId="0" applyFont="1" applyFill="1" applyAlignment="1">
      <alignment horizontal="center"/>
    </xf>
    <xf numFmtId="0" fontId="11" fillId="0" borderId="0" xfId="0" applyFont="1" applyFill="1" applyAlignment="1">
      <alignment horizontal="center" vertical="center" wrapText="1"/>
    </xf>
  </cellXfs>
  <cellStyles count="13">
    <cellStyle name="”ќђќ‘ћ‚›‰" xfId="1"/>
    <cellStyle name="”љ‘ђћ‚ђќќ›‰" xfId="2"/>
    <cellStyle name="„…ќ…†ќ›‰" xfId="3"/>
    <cellStyle name="‡ђѓћ‹ћ‚ћљ1" xfId="4"/>
    <cellStyle name="‡ђѓћ‹ћ‚ћљ2" xfId="5"/>
    <cellStyle name="’ћѓћ‚›‰" xfId="6"/>
    <cellStyle name="Normal_Доходи" xfId="7"/>
    <cellStyle name="Гиперссылка" xfId="8" builtinId="8"/>
    <cellStyle name="Обычный" xfId="0" builtinId="0"/>
    <cellStyle name="Обычный 2" xfId="9"/>
    <cellStyle name="Тысячи [0]_Розподіл (2)" xfId="10"/>
    <cellStyle name="Тысячи_Розподіл (2)" xfId="11"/>
    <cellStyle name="Џђћ–…ќ’ќ›‰"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rada/show/2755-17" TargetMode="External"/><Relationship Id="rId1" Type="http://schemas.openxmlformats.org/officeDocument/2006/relationships/hyperlink" Target="https://zakon.rada.gov.ua/rada/show/2755-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8"/>
  <sheetViews>
    <sheetView showZeros="0" tabSelected="1" zoomScale="75" zoomScaleNormal="75" zoomScaleSheetLayoutView="75" workbookViewId="0">
      <selection activeCell="A109" sqref="A109:F109"/>
    </sheetView>
  </sheetViews>
  <sheetFormatPr defaultRowHeight="18.75" x14ac:dyDescent="0.3"/>
  <cols>
    <col min="1" max="1" width="11.140625" style="8" customWidth="1"/>
    <col min="2" max="2" width="108.85546875" style="44" customWidth="1"/>
    <col min="3" max="3" width="15.28515625" style="1" customWidth="1"/>
    <col min="4" max="4" width="16.28515625" style="13" customWidth="1"/>
    <col min="5" max="5" width="14.140625" style="13" customWidth="1"/>
    <col min="6" max="6" width="14" style="2" customWidth="1"/>
    <col min="7" max="7" width="23.5703125" style="1" hidden="1" customWidth="1"/>
    <col min="8" max="8" width="0" style="1" hidden="1" customWidth="1"/>
    <col min="9" max="9" width="15.140625" style="1" hidden="1" customWidth="1"/>
    <col min="10" max="10" width="9.140625" style="1"/>
    <col min="11" max="11" width="12.42578125" style="1" customWidth="1"/>
    <col min="12" max="16384" width="9.140625" style="1"/>
  </cols>
  <sheetData>
    <row r="1" spans="1:9" x14ac:dyDescent="0.3">
      <c r="A1" s="7"/>
      <c r="D1" s="115"/>
      <c r="E1" s="115"/>
      <c r="F1" s="115"/>
    </row>
    <row r="2" spans="1:9" x14ac:dyDescent="0.3">
      <c r="D2" s="121"/>
      <c r="E2" s="121"/>
      <c r="F2" s="121"/>
    </row>
    <row r="3" spans="1:9" ht="55.5" customHeight="1" x14ac:dyDescent="0.3">
      <c r="D3" s="122"/>
      <c r="E3" s="122"/>
      <c r="F3" s="122"/>
    </row>
    <row r="4" spans="1:9" ht="24" customHeight="1" x14ac:dyDescent="0.3">
      <c r="B4" s="46" t="s">
        <v>106</v>
      </c>
      <c r="C4" s="44"/>
      <c r="F4" s="13"/>
    </row>
    <row r="5" spans="1:9" ht="24" customHeight="1" x14ac:dyDescent="0.3">
      <c r="A5" s="20"/>
      <c r="B5" s="45"/>
      <c r="C5" s="44"/>
    </row>
    <row r="6" spans="1:9" ht="24" customHeight="1" x14ac:dyDescent="0.3">
      <c r="A6" s="7"/>
      <c r="B6" s="120" t="s">
        <v>99</v>
      </c>
      <c r="C6" s="120"/>
      <c r="D6" s="120"/>
      <c r="E6" s="120"/>
      <c r="F6" s="120"/>
    </row>
    <row r="7" spans="1:9" ht="24" customHeight="1" x14ac:dyDescent="0.3">
      <c r="A7" s="7"/>
      <c r="B7" s="73"/>
      <c r="C7" s="4"/>
      <c r="D7" s="14"/>
      <c r="E7" s="14"/>
      <c r="F7" s="5"/>
    </row>
    <row r="8" spans="1:9" ht="21" customHeight="1" x14ac:dyDescent="0.3">
      <c r="A8" s="116" t="s">
        <v>0</v>
      </c>
      <c r="B8" s="117" t="s">
        <v>81</v>
      </c>
      <c r="C8" s="119" t="s">
        <v>60</v>
      </c>
      <c r="D8" s="118" t="s">
        <v>1</v>
      </c>
      <c r="E8" s="119" t="s">
        <v>2</v>
      </c>
      <c r="F8" s="119"/>
    </row>
    <row r="9" spans="1:9" ht="63" customHeight="1" x14ac:dyDescent="0.3">
      <c r="A9" s="116"/>
      <c r="B9" s="117"/>
      <c r="C9" s="119"/>
      <c r="D9" s="118"/>
      <c r="E9" s="55" t="s">
        <v>60</v>
      </c>
      <c r="F9" s="18" t="s">
        <v>3</v>
      </c>
    </row>
    <row r="10" spans="1:9" ht="24" customHeight="1" x14ac:dyDescent="0.3">
      <c r="A10" s="19">
        <v>10000000</v>
      </c>
      <c r="B10" s="52" t="s">
        <v>4</v>
      </c>
      <c r="C10" s="101">
        <f>D10+E10</f>
        <v>432888100</v>
      </c>
      <c r="D10" s="102">
        <f>D11+D19+D25+D33+D54</f>
        <v>432338100</v>
      </c>
      <c r="E10" s="102">
        <f>E11+E19+E25+E33+E54</f>
        <v>550000</v>
      </c>
      <c r="F10" s="102">
        <f>F11+F19+F25+F33+F54</f>
        <v>0</v>
      </c>
    </row>
    <row r="11" spans="1:9" ht="24" customHeight="1" x14ac:dyDescent="0.3">
      <c r="A11" s="19">
        <v>11000000</v>
      </c>
      <c r="B11" s="52" t="s">
        <v>5</v>
      </c>
      <c r="C11" s="101">
        <f t="shared" ref="C11:C75" si="0">D11+E11</f>
        <v>249163900</v>
      </c>
      <c r="D11" s="102">
        <f>D12+D17</f>
        <v>249163900</v>
      </c>
      <c r="E11" s="102">
        <f>E12+E17</f>
        <v>0</v>
      </c>
      <c r="F11" s="101">
        <f>F12+F17</f>
        <v>0</v>
      </c>
    </row>
    <row r="12" spans="1:9" ht="24" customHeight="1" x14ac:dyDescent="0.3">
      <c r="A12" s="21">
        <v>11010000</v>
      </c>
      <c r="B12" s="35" t="s">
        <v>42</v>
      </c>
      <c r="C12" s="101">
        <f t="shared" si="0"/>
        <v>248763900</v>
      </c>
      <c r="D12" s="102">
        <f>D13++D14+D15+D16</f>
        <v>248763900</v>
      </c>
      <c r="E12" s="102">
        <f>E13++E14+E15+E16</f>
        <v>0</v>
      </c>
      <c r="F12" s="102">
        <f>F13++F14+F15+F16</f>
        <v>0</v>
      </c>
    </row>
    <row r="13" spans="1:9" ht="33.75" customHeight="1" x14ac:dyDescent="0.3">
      <c r="A13" s="22">
        <v>11010100</v>
      </c>
      <c r="B13" s="36" t="s">
        <v>26</v>
      </c>
      <c r="C13" s="103">
        <f t="shared" si="0"/>
        <v>229488900</v>
      </c>
      <c r="D13" s="104">
        <v>229488900</v>
      </c>
      <c r="E13" s="104"/>
      <c r="F13" s="103"/>
      <c r="G13" s="10"/>
      <c r="I13" s="11"/>
    </row>
    <row r="14" spans="1:9" ht="33.75" customHeight="1" x14ac:dyDescent="0.3">
      <c r="A14" s="22">
        <v>11010400</v>
      </c>
      <c r="B14" s="70" t="s">
        <v>29</v>
      </c>
      <c r="C14" s="103">
        <f t="shared" si="0"/>
        <v>12600000</v>
      </c>
      <c r="D14" s="104">
        <v>12600000</v>
      </c>
      <c r="E14" s="104"/>
      <c r="F14" s="103"/>
    </row>
    <row r="15" spans="1:9" ht="24" customHeight="1" x14ac:dyDescent="0.3">
      <c r="A15" s="22">
        <v>11010500</v>
      </c>
      <c r="B15" s="36" t="s">
        <v>27</v>
      </c>
      <c r="C15" s="103">
        <f t="shared" si="0"/>
        <v>6520000</v>
      </c>
      <c r="D15" s="104">
        <v>6520000</v>
      </c>
      <c r="E15" s="104"/>
      <c r="F15" s="103"/>
    </row>
    <row r="16" spans="1:9" ht="39" customHeight="1" x14ac:dyDescent="0.3">
      <c r="A16" s="22">
        <v>11011300</v>
      </c>
      <c r="B16" s="59" t="s">
        <v>93</v>
      </c>
      <c r="C16" s="103">
        <f t="shared" si="0"/>
        <v>155000</v>
      </c>
      <c r="D16" s="104">
        <v>155000</v>
      </c>
      <c r="E16" s="104"/>
      <c r="F16" s="103"/>
    </row>
    <row r="17" spans="1:6" ht="24" customHeight="1" x14ac:dyDescent="0.3">
      <c r="A17" s="21">
        <v>11020000</v>
      </c>
      <c r="B17" s="35" t="s">
        <v>6</v>
      </c>
      <c r="C17" s="101">
        <f t="shared" si="0"/>
        <v>400000</v>
      </c>
      <c r="D17" s="102">
        <f>D18</f>
        <v>400000</v>
      </c>
      <c r="E17" s="102">
        <f>E18</f>
        <v>0</v>
      </c>
      <c r="F17" s="101">
        <f>F18</f>
        <v>0</v>
      </c>
    </row>
    <row r="18" spans="1:6" ht="24" customHeight="1" x14ac:dyDescent="0.3">
      <c r="A18" s="22">
        <v>11020200</v>
      </c>
      <c r="B18" s="37" t="s">
        <v>70</v>
      </c>
      <c r="C18" s="103">
        <f t="shared" si="0"/>
        <v>400000</v>
      </c>
      <c r="D18" s="104">
        <v>400000</v>
      </c>
      <c r="E18" s="104"/>
      <c r="F18" s="103"/>
    </row>
    <row r="19" spans="1:6" s="3" customFormat="1" ht="24" customHeight="1" x14ac:dyDescent="0.3">
      <c r="A19" s="21">
        <v>13000000</v>
      </c>
      <c r="B19" s="38" t="s">
        <v>63</v>
      </c>
      <c r="C19" s="101">
        <f t="shared" si="0"/>
        <v>930000</v>
      </c>
      <c r="D19" s="102">
        <f>D20+D23</f>
        <v>930000</v>
      </c>
      <c r="E19" s="101">
        <f>E20+E23</f>
        <v>0</v>
      </c>
      <c r="F19" s="101">
        <f>F20+F23</f>
        <v>0</v>
      </c>
    </row>
    <row r="20" spans="1:6" ht="24" customHeight="1" x14ac:dyDescent="0.3">
      <c r="A20" s="21">
        <v>13010000</v>
      </c>
      <c r="B20" s="38" t="s">
        <v>53</v>
      </c>
      <c r="C20" s="101">
        <f t="shared" si="0"/>
        <v>650000</v>
      </c>
      <c r="D20" s="102">
        <f>D21+D22</f>
        <v>650000</v>
      </c>
      <c r="E20" s="101">
        <f>E21+E22</f>
        <v>0</v>
      </c>
      <c r="F20" s="101">
        <f>F21+F22</f>
        <v>0</v>
      </c>
    </row>
    <row r="21" spans="1:6" ht="32.25" customHeight="1" x14ac:dyDescent="0.3">
      <c r="A21" s="22">
        <v>13010100</v>
      </c>
      <c r="B21" s="74" t="s">
        <v>62</v>
      </c>
      <c r="C21" s="103">
        <f t="shared" si="0"/>
        <v>60000</v>
      </c>
      <c r="D21" s="104">
        <v>60000</v>
      </c>
      <c r="E21" s="104"/>
      <c r="F21" s="104"/>
    </row>
    <row r="22" spans="1:6" ht="32.25" customHeight="1" x14ac:dyDescent="0.3">
      <c r="A22" s="22">
        <v>13010200</v>
      </c>
      <c r="B22" s="75" t="s">
        <v>54</v>
      </c>
      <c r="C22" s="103">
        <f t="shared" si="0"/>
        <v>590000</v>
      </c>
      <c r="D22" s="104">
        <v>590000</v>
      </c>
      <c r="E22" s="104"/>
      <c r="F22" s="103"/>
    </row>
    <row r="23" spans="1:6" ht="23.25" customHeight="1" x14ac:dyDescent="0.3">
      <c r="A23" s="23">
        <v>13030000</v>
      </c>
      <c r="B23" s="76" t="s">
        <v>100</v>
      </c>
      <c r="C23" s="101">
        <f t="shared" si="0"/>
        <v>280000</v>
      </c>
      <c r="D23" s="102">
        <f>D24</f>
        <v>280000</v>
      </c>
      <c r="E23" s="101">
        <f>E24</f>
        <v>0</v>
      </c>
      <c r="F23" s="101">
        <f>F24</f>
        <v>0</v>
      </c>
    </row>
    <row r="24" spans="1:6" ht="23.25" customHeight="1" x14ac:dyDescent="0.3">
      <c r="A24" s="22">
        <v>13030100</v>
      </c>
      <c r="B24" s="77" t="s">
        <v>101</v>
      </c>
      <c r="C24" s="103">
        <f t="shared" si="0"/>
        <v>280000</v>
      </c>
      <c r="D24" s="104">
        <v>280000</v>
      </c>
      <c r="E24" s="104"/>
      <c r="F24" s="103"/>
    </row>
    <row r="25" spans="1:6" s="3" customFormat="1" ht="23.25" customHeight="1" x14ac:dyDescent="0.3">
      <c r="A25" s="21">
        <v>14000000</v>
      </c>
      <c r="B25" s="35" t="s">
        <v>49</v>
      </c>
      <c r="C25" s="101">
        <f t="shared" si="0"/>
        <v>53600000</v>
      </c>
      <c r="D25" s="102">
        <f>D26+D28+D30</f>
        <v>53600000</v>
      </c>
      <c r="E25" s="101">
        <f>E30</f>
        <v>0</v>
      </c>
      <c r="F25" s="101">
        <f>F30</f>
        <v>0</v>
      </c>
    </row>
    <row r="26" spans="1:6" s="3" customFormat="1" ht="23.25" customHeight="1" x14ac:dyDescent="0.3">
      <c r="A26" s="57">
        <v>14020000</v>
      </c>
      <c r="B26" s="78" t="s">
        <v>82</v>
      </c>
      <c r="C26" s="101">
        <f t="shared" si="0"/>
        <v>5000000</v>
      </c>
      <c r="D26" s="102">
        <f>D27</f>
        <v>5000000</v>
      </c>
      <c r="E26" s="101"/>
      <c r="F26" s="101"/>
    </row>
    <row r="27" spans="1:6" s="3" customFormat="1" ht="23.25" customHeight="1" x14ac:dyDescent="0.3">
      <c r="A27" s="58">
        <v>14021900</v>
      </c>
      <c r="B27" s="74" t="s">
        <v>83</v>
      </c>
      <c r="C27" s="103">
        <f t="shared" si="0"/>
        <v>5000000</v>
      </c>
      <c r="D27" s="104">
        <v>5000000</v>
      </c>
      <c r="E27" s="101"/>
      <c r="F27" s="101"/>
    </row>
    <row r="28" spans="1:6" s="3" customFormat="1" ht="23.25" customHeight="1" x14ac:dyDescent="0.3">
      <c r="A28" s="57">
        <v>14030000</v>
      </c>
      <c r="B28" s="78" t="s">
        <v>84</v>
      </c>
      <c r="C28" s="101">
        <f t="shared" si="0"/>
        <v>29400000</v>
      </c>
      <c r="D28" s="102">
        <f>D29</f>
        <v>29400000</v>
      </c>
      <c r="E28" s="101"/>
      <c r="F28" s="101"/>
    </row>
    <row r="29" spans="1:6" s="3" customFormat="1" ht="23.25" customHeight="1" x14ac:dyDescent="0.3">
      <c r="A29" s="58">
        <v>14031900</v>
      </c>
      <c r="B29" s="74" t="s">
        <v>83</v>
      </c>
      <c r="C29" s="103">
        <f t="shared" si="0"/>
        <v>29400000</v>
      </c>
      <c r="D29" s="104">
        <v>29400000</v>
      </c>
      <c r="E29" s="101"/>
      <c r="F29" s="101"/>
    </row>
    <row r="30" spans="1:6" ht="23.25" customHeight="1" x14ac:dyDescent="0.3">
      <c r="A30" s="19">
        <v>14040000</v>
      </c>
      <c r="B30" s="52" t="s">
        <v>35</v>
      </c>
      <c r="C30" s="101">
        <f t="shared" si="0"/>
        <v>19200000</v>
      </c>
      <c r="D30" s="102">
        <f>D31+D32</f>
        <v>19200000</v>
      </c>
      <c r="E30" s="102">
        <f>E31+E32</f>
        <v>0</v>
      </c>
      <c r="F30" s="102">
        <f>F31+F32</f>
        <v>0</v>
      </c>
    </row>
    <row r="31" spans="1:6" ht="50.25" customHeight="1" x14ac:dyDescent="0.3">
      <c r="A31" s="25">
        <v>14040100</v>
      </c>
      <c r="B31" s="79" t="s">
        <v>89</v>
      </c>
      <c r="C31" s="103">
        <f>D31+E31</f>
        <v>7500000</v>
      </c>
      <c r="D31" s="104">
        <v>7500000</v>
      </c>
      <c r="E31" s="102"/>
      <c r="F31" s="101"/>
    </row>
    <row r="32" spans="1:6" ht="33" customHeight="1" x14ac:dyDescent="0.3">
      <c r="A32" s="25">
        <v>14040200</v>
      </c>
      <c r="B32" s="79" t="s">
        <v>90</v>
      </c>
      <c r="C32" s="103">
        <f>D32+E32</f>
        <v>11700000</v>
      </c>
      <c r="D32" s="104">
        <v>11700000</v>
      </c>
      <c r="E32" s="102"/>
      <c r="F32" s="101"/>
    </row>
    <row r="33" spans="1:6" ht="24" customHeight="1" x14ac:dyDescent="0.3">
      <c r="A33" s="19">
        <v>18000000</v>
      </c>
      <c r="B33" s="80" t="s">
        <v>85</v>
      </c>
      <c r="C33" s="101">
        <f t="shared" si="0"/>
        <v>128644200</v>
      </c>
      <c r="D33" s="102">
        <f>D34+D47+D49+D45</f>
        <v>128644200</v>
      </c>
      <c r="E33" s="102">
        <f>E34+E49+E47</f>
        <v>0</v>
      </c>
      <c r="F33" s="101">
        <f>F34+F49+F47</f>
        <v>0</v>
      </c>
    </row>
    <row r="34" spans="1:6" ht="24" customHeight="1" x14ac:dyDescent="0.3">
      <c r="A34" s="19">
        <v>18010000</v>
      </c>
      <c r="B34" s="81" t="s">
        <v>34</v>
      </c>
      <c r="C34" s="101">
        <f t="shared" si="0"/>
        <v>41390300</v>
      </c>
      <c r="D34" s="102">
        <f>D35+D36+D37+D38+D39+D40+D41+D42+D43+D44</f>
        <v>41390300</v>
      </c>
      <c r="E34" s="102">
        <f>E35+E36+E37+E38+E39+E40+E41+E42+E43+E44</f>
        <v>0</v>
      </c>
      <c r="F34" s="102">
        <f>F35+F36+F37+F38+F39+F40+F41+F42+F43+F44</f>
        <v>0</v>
      </c>
    </row>
    <row r="35" spans="1:6" ht="32.25" customHeight="1" x14ac:dyDescent="0.3">
      <c r="A35" s="24">
        <v>18010100</v>
      </c>
      <c r="B35" s="36" t="s">
        <v>36</v>
      </c>
      <c r="C35" s="103">
        <f t="shared" si="0"/>
        <v>35000</v>
      </c>
      <c r="D35" s="104">
        <v>35000</v>
      </c>
      <c r="E35" s="104"/>
      <c r="F35" s="103">
        <f>E35</f>
        <v>0</v>
      </c>
    </row>
    <row r="36" spans="1:6" ht="32.25" customHeight="1" x14ac:dyDescent="0.3">
      <c r="A36" s="24">
        <v>18010200</v>
      </c>
      <c r="B36" s="36" t="s">
        <v>37</v>
      </c>
      <c r="C36" s="103">
        <f t="shared" si="0"/>
        <v>3230000</v>
      </c>
      <c r="D36" s="104">
        <v>3230000</v>
      </c>
      <c r="E36" s="104"/>
      <c r="F36" s="103">
        <f>E36</f>
        <v>0</v>
      </c>
    </row>
    <row r="37" spans="1:6" ht="32.25" customHeight="1" x14ac:dyDescent="0.3">
      <c r="A37" s="24">
        <v>18010300</v>
      </c>
      <c r="B37" s="36" t="s">
        <v>44</v>
      </c>
      <c r="C37" s="103">
        <f t="shared" si="0"/>
        <v>8100000</v>
      </c>
      <c r="D37" s="104">
        <v>8100000</v>
      </c>
      <c r="E37" s="104"/>
      <c r="F37" s="103"/>
    </row>
    <row r="38" spans="1:6" ht="32.25" customHeight="1" x14ac:dyDescent="0.3">
      <c r="A38" s="24">
        <v>18010400</v>
      </c>
      <c r="B38" s="36" t="s">
        <v>43</v>
      </c>
      <c r="C38" s="103">
        <f t="shared" si="0"/>
        <v>4000000</v>
      </c>
      <c r="D38" s="104">
        <v>4000000</v>
      </c>
      <c r="E38" s="104"/>
      <c r="F38" s="103"/>
    </row>
    <row r="39" spans="1:6" ht="23.25" customHeight="1" x14ac:dyDescent="0.3">
      <c r="A39" s="22">
        <v>18010500</v>
      </c>
      <c r="B39" s="39" t="s">
        <v>7</v>
      </c>
      <c r="C39" s="103">
        <f t="shared" si="0"/>
        <v>5600000</v>
      </c>
      <c r="D39" s="104">
        <v>5600000</v>
      </c>
      <c r="E39" s="105"/>
      <c r="F39" s="106"/>
    </row>
    <row r="40" spans="1:6" ht="23.25" customHeight="1" x14ac:dyDescent="0.3">
      <c r="A40" s="22">
        <v>18010600</v>
      </c>
      <c r="B40" s="39" t="s">
        <v>8</v>
      </c>
      <c r="C40" s="103">
        <f t="shared" si="0"/>
        <v>13287100</v>
      </c>
      <c r="D40" s="104">
        <v>13287100</v>
      </c>
      <c r="E40" s="104"/>
      <c r="F40" s="103"/>
    </row>
    <row r="41" spans="1:6" ht="23.25" customHeight="1" x14ac:dyDescent="0.3">
      <c r="A41" s="22">
        <v>18010700</v>
      </c>
      <c r="B41" s="39" t="s">
        <v>9</v>
      </c>
      <c r="C41" s="103">
        <f t="shared" si="0"/>
        <v>2260000</v>
      </c>
      <c r="D41" s="104">
        <v>2260000</v>
      </c>
      <c r="E41" s="104"/>
      <c r="F41" s="103"/>
    </row>
    <row r="42" spans="1:6" ht="23.25" customHeight="1" x14ac:dyDescent="0.3">
      <c r="A42" s="66">
        <v>18010900</v>
      </c>
      <c r="B42" s="67" t="s">
        <v>10</v>
      </c>
      <c r="C42" s="103">
        <f t="shared" si="0"/>
        <v>4778200</v>
      </c>
      <c r="D42" s="104">
        <v>4778200</v>
      </c>
      <c r="E42" s="105"/>
      <c r="F42" s="106"/>
    </row>
    <row r="43" spans="1:6" ht="23.25" customHeight="1" x14ac:dyDescent="0.3">
      <c r="A43" s="68">
        <v>18011000</v>
      </c>
      <c r="B43" s="62" t="s">
        <v>102</v>
      </c>
      <c r="C43" s="107">
        <f t="shared" si="0"/>
        <v>50000</v>
      </c>
      <c r="D43" s="108">
        <v>50000</v>
      </c>
      <c r="E43" s="109"/>
      <c r="F43" s="110"/>
    </row>
    <row r="44" spans="1:6" ht="23.25" customHeight="1" x14ac:dyDescent="0.3">
      <c r="A44" s="68">
        <v>18011100</v>
      </c>
      <c r="B44" s="62" t="s">
        <v>103</v>
      </c>
      <c r="C44" s="107">
        <f t="shared" si="0"/>
        <v>50000</v>
      </c>
      <c r="D44" s="108">
        <v>50000</v>
      </c>
      <c r="E44" s="109"/>
      <c r="F44" s="110"/>
    </row>
    <row r="45" spans="1:6" s="3" customFormat="1" ht="23.25" customHeight="1" x14ac:dyDescent="0.3">
      <c r="A45" s="71" t="s">
        <v>74</v>
      </c>
      <c r="B45" s="69" t="s">
        <v>75</v>
      </c>
      <c r="C45" s="101">
        <f t="shared" si="0"/>
        <v>133900</v>
      </c>
      <c r="D45" s="111">
        <f>D46</f>
        <v>133900</v>
      </c>
      <c r="E45" s="112">
        <f>E46</f>
        <v>0</v>
      </c>
      <c r="F45" s="112">
        <f>F46</f>
        <v>0</v>
      </c>
    </row>
    <row r="46" spans="1:6" ht="23.25" customHeight="1" x14ac:dyDescent="0.3">
      <c r="A46" s="49" t="s">
        <v>76</v>
      </c>
      <c r="B46" s="70" t="s">
        <v>77</v>
      </c>
      <c r="C46" s="103">
        <f t="shared" si="0"/>
        <v>133900</v>
      </c>
      <c r="D46" s="104">
        <v>133900</v>
      </c>
      <c r="E46" s="105"/>
      <c r="F46" s="106"/>
    </row>
    <row r="47" spans="1:6" ht="23.25" customHeight="1" x14ac:dyDescent="0.3">
      <c r="A47" s="48">
        <v>18030000</v>
      </c>
      <c r="B47" s="82" t="s">
        <v>45</v>
      </c>
      <c r="C47" s="101">
        <f t="shared" si="0"/>
        <v>500000</v>
      </c>
      <c r="D47" s="102">
        <f>D48</f>
        <v>500000</v>
      </c>
      <c r="E47" s="102">
        <f>E48</f>
        <v>0</v>
      </c>
      <c r="F47" s="102">
        <f>F48</f>
        <v>0</v>
      </c>
    </row>
    <row r="48" spans="1:6" ht="23.25" customHeight="1" x14ac:dyDescent="0.3">
      <c r="A48" s="25">
        <v>18030200</v>
      </c>
      <c r="B48" s="83" t="s">
        <v>46</v>
      </c>
      <c r="C48" s="103">
        <f t="shared" si="0"/>
        <v>500000</v>
      </c>
      <c r="D48" s="104">
        <v>500000</v>
      </c>
      <c r="E48" s="105"/>
      <c r="F48" s="106"/>
    </row>
    <row r="49" spans="1:6" ht="23.25" customHeight="1" x14ac:dyDescent="0.3">
      <c r="A49" s="26">
        <v>18050000</v>
      </c>
      <c r="B49" s="84" t="s">
        <v>18</v>
      </c>
      <c r="C49" s="101">
        <f t="shared" si="0"/>
        <v>86620000</v>
      </c>
      <c r="D49" s="102">
        <f>D50+D51+D52</f>
        <v>86620000</v>
      </c>
      <c r="E49" s="102">
        <f>E50+E51</f>
        <v>0</v>
      </c>
      <c r="F49" s="101">
        <f>F50+F51</f>
        <v>0</v>
      </c>
    </row>
    <row r="50" spans="1:6" ht="23.25" customHeight="1" x14ac:dyDescent="0.3">
      <c r="A50" s="27">
        <v>18050300</v>
      </c>
      <c r="B50" s="85" t="s">
        <v>19</v>
      </c>
      <c r="C50" s="103">
        <f t="shared" si="0"/>
        <v>8500000</v>
      </c>
      <c r="D50" s="104">
        <v>8500000</v>
      </c>
      <c r="E50" s="104"/>
      <c r="F50" s="103">
        <f>E50</f>
        <v>0</v>
      </c>
    </row>
    <row r="51" spans="1:6" ht="23.25" customHeight="1" x14ac:dyDescent="0.3">
      <c r="A51" s="25">
        <v>18050400</v>
      </c>
      <c r="B51" s="86" t="s">
        <v>20</v>
      </c>
      <c r="C51" s="103">
        <f t="shared" si="0"/>
        <v>78000000</v>
      </c>
      <c r="D51" s="104">
        <v>78000000</v>
      </c>
      <c r="E51" s="104"/>
      <c r="F51" s="103">
        <f>E51</f>
        <v>0</v>
      </c>
    </row>
    <row r="52" spans="1:6" ht="33" customHeight="1" x14ac:dyDescent="0.3">
      <c r="A52" s="54">
        <v>18050500</v>
      </c>
      <c r="B52" s="47" t="s">
        <v>104</v>
      </c>
      <c r="C52" s="103">
        <f t="shared" si="0"/>
        <v>120000</v>
      </c>
      <c r="D52" s="104">
        <v>120000</v>
      </c>
      <c r="E52" s="104"/>
      <c r="F52" s="103"/>
    </row>
    <row r="53" spans="1:6" s="3" customFormat="1" ht="23.25" customHeight="1" x14ac:dyDescent="0.3">
      <c r="A53" s="19">
        <v>19000000</v>
      </c>
      <c r="B53" s="87" t="s">
        <v>73</v>
      </c>
      <c r="C53" s="101">
        <f t="shared" si="0"/>
        <v>550000</v>
      </c>
      <c r="D53" s="102"/>
      <c r="E53" s="102">
        <f>E54</f>
        <v>550000</v>
      </c>
      <c r="F53" s="101">
        <f>F54</f>
        <v>0</v>
      </c>
    </row>
    <row r="54" spans="1:6" s="3" customFormat="1" ht="23.25" customHeight="1" x14ac:dyDescent="0.3">
      <c r="A54" s="19">
        <v>19010000</v>
      </c>
      <c r="B54" s="35" t="s">
        <v>21</v>
      </c>
      <c r="C54" s="101">
        <f t="shared" si="0"/>
        <v>550000</v>
      </c>
      <c r="D54" s="102">
        <f>D55+D56+D57</f>
        <v>0</v>
      </c>
      <c r="E54" s="102">
        <f>E55+E56+E57</f>
        <v>550000</v>
      </c>
      <c r="F54" s="101">
        <f>F55+F56+F57</f>
        <v>0</v>
      </c>
    </row>
    <row r="55" spans="1:6" ht="33" customHeight="1" x14ac:dyDescent="0.3">
      <c r="A55" s="25">
        <v>19010100</v>
      </c>
      <c r="B55" s="88" t="s">
        <v>64</v>
      </c>
      <c r="C55" s="103">
        <f t="shared" si="0"/>
        <v>50000</v>
      </c>
      <c r="D55" s="104"/>
      <c r="E55" s="104">
        <v>50000</v>
      </c>
      <c r="F55" s="103"/>
    </row>
    <row r="56" spans="1:6" ht="26.25" customHeight="1" x14ac:dyDescent="0.3">
      <c r="A56" s="25">
        <v>19010200</v>
      </c>
      <c r="B56" s="36" t="s">
        <v>38</v>
      </c>
      <c r="C56" s="103">
        <f t="shared" si="0"/>
        <v>420000</v>
      </c>
      <c r="D56" s="104"/>
      <c r="E56" s="104">
        <v>420000</v>
      </c>
      <c r="F56" s="103"/>
    </row>
    <row r="57" spans="1:6" ht="33" customHeight="1" x14ac:dyDescent="0.3">
      <c r="A57" s="25">
        <v>19010300</v>
      </c>
      <c r="B57" s="36" t="s">
        <v>22</v>
      </c>
      <c r="C57" s="103">
        <f t="shared" si="0"/>
        <v>80000</v>
      </c>
      <c r="D57" s="104"/>
      <c r="E57" s="104">
        <v>80000</v>
      </c>
      <c r="F57" s="103"/>
    </row>
    <row r="58" spans="1:6" ht="23.25" customHeight="1" x14ac:dyDescent="0.3">
      <c r="A58" s="21">
        <v>20000000</v>
      </c>
      <c r="B58" s="40" t="s">
        <v>11</v>
      </c>
      <c r="C58" s="101">
        <f t="shared" si="0"/>
        <v>37921400</v>
      </c>
      <c r="D58" s="102">
        <f>D59+D67+D78</f>
        <v>15032000</v>
      </c>
      <c r="E58" s="102">
        <f>E59+E67+E78</f>
        <v>22889400</v>
      </c>
      <c r="F58" s="102">
        <f>F59+F67+F78</f>
        <v>0</v>
      </c>
    </row>
    <row r="59" spans="1:6" ht="27" customHeight="1" x14ac:dyDescent="0.3">
      <c r="A59" s="21">
        <v>21000000</v>
      </c>
      <c r="B59" s="40" t="s">
        <v>12</v>
      </c>
      <c r="C59" s="101">
        <f t="shared" si="0"/>
        <v>2139100</v>
      </c>
      <c r="D59" s="102">
        <f>D61+D62</f>
        <v>2139100</v>
      </c>
      <c r="E59" s="102">
        <f>E61+E62</f>
        <v>0</v>
      </c>
      <c r="F59" s="101">
        <f>F61+F62</f>
        <v>0</v>
      </c>
    </row>
    <row r="60" spans="1:6" ht="57" customHeight="1" x14ac:dyDescent="0.3">
      <c r="A60" s="21">
        <v>21010000</v>
      </c>
      <c r="B60" s="40" t="s">
        <v>65</v>
      </c>
      <c r="C60" s="101">
        <f t="shared" si="0"/>
        <v>550000</v>
      </c>
      <c r="D60" s="102">
        <f>D61</f>
        <v>550000</v>
      </c>
      <c r="E60" s="102"/>
      <c r="F60" s="101"/>
    </row>
    <row r="61" spans="1:6" ht="34.5" customHeight="1" x14ac:dyDescent="0.3">
      <c r="A61" s="22">
        <v>21010300</v>
      </c>
      <c r="B61" s="39" t="s">
        <v>66</v>
      </c>
      <c r="C61" s="103">
        <f t="shared" si="0"/>
        <v>550000</v>
      </c>
      <c r="D61" s="104">
        <v>550000</v>
      </c>
      <c r="E61" s="102"/>
      <c r="F61" s="101"/>
    </row>
    <row r="62" spans="1:6" ht="24" customHeight="1" x14ac:dyDescent="0.3">
      <c r="A62" s="28">
        <v>21080000</v>
      </c>
      <c r="B62" s="41" t="s">
        <v>13</v>
      </c>
      <c r="C62" s="101">
        <f t="shared" si="0"/>
        <v>1589100</v>
      </c>
      <c r="D62" s="102">
        <f>D63+D64+D65+D66</f>
        <v>1589100</v>
      </c>
      <c r="E62" s="102">
        <f>E63+E64+E65</f>
        <v>0</v>
      </c>
      <c r="F62" s="101">
        <f>F63+F64+F65</f>
        <v>0</v>
      </c>
    </row>
    <row r="63" spans="1:6" ht="24" customHeight="1" x14ac:dyDescent="0.3">
      <c r="A63" s="29">
        <v>21081100</v>
      </c>
      <c r="B63" s="42" t="s">
        <v>41</v>
      </c>
      <c r="C63" s="103">
        <f t="shared" si="0"/>
        <v>600000</v>
      </c>
      <c r="D63" s="104">
        <v>600000</v>
      </c>
      <c r="E63" s="102"/>
      <c r="F63" s="101"/>
    </row>
    <row r="64" spans="1:6" ht="52.5" customHeight="1" x14ac:dyDescent="0.3">
      <c r="A64" s="29">
        <v>21081500</v>
      </c>
      <c r="B64" s="70" t="s">
        <v>91</v>
      </c>
      <c r="C64" s="103">
        <f t="shared" si="0"/>
        <v>320000</v>
      </c>
      <c r="D64" s="104">
        <v>320000</v>
      </c>
      <c r="E64" s="102"/>
      <c r="F64" s="101"/>
    </row>
    <row r="65" spans="1:8" ht="47.25" customHeight="1" x14ac:dyDescent="0.3">
      <c r="A65" s="64">
        <v>21081700</v>
      </c>
      <c r="B65" s="65" t="s">
        <v>92</v>
      </c>
      <c r="C65" s="103">
        <f t="shared" si="0"/>
        <v>549100</v>
      </c>
      <c r="D65" s="104">
        <v>549100</v>
      </c>
      <c r="E65" s="104"/>
      <c r="F65" s="103"/>
    </row>
    <row r="66" spans="1:8" ht="47.25" customHeight="1" x14ac:dyDescent="0.3">
      <c r="A66" s="68">
        <v>21081800</v>
      </c>
      <c r="B66" s="62" t="s">
        <v>98</v>
      </c>
      <c r="C66" s="107">
        <f t="shared" si="0"/>
        <v>120000</v>
      </c>
      <c r="D66" s="104">
        <v>120000</v>
      </c>
      <c r="E66" s="104"/>
      <c r="F66" s="103"/>
    </row>
    <row r="67" spans="1:8" ht="23.25" customHeight="1" x14ac:dyDescent="0.3">
      <c r="A67" s="48">
        <v>22000000</v>
      </c>
      <c r="B67" s="89" t="s">
        <v>23</v>
      </c>
      <c r="C67" s="101">
        <f t="shared" si="0"/>
        <v>12892900</v>
      </c>
      <c r="D67" s="102">
        <f>D68+D72+D74+D77</f>
        <v>12892900</v>
      </c>
      <c r="E67" s="102">
        <f>E68+E72+E74+E77</f>
        <v>0</v>
      </c>
      <c r="F67" s="102">
        <f>F68+F72+F74+F77</f>
        <v>0</v>
      </c>
    </row>
    <row r="68" spans="1:8" ht="23.25" customHeight="1" x14ac:dyDescent="0.3">
      <c r="A68" s="19">
        <v>22010000</v>
      </c>
      <c r="B68" s="90" t="s">
        <v>28</v>
      </c>
      <c r="C68" s="101">
        <f t="shared" si="0"/>
        <v>11370000</v>
      </c>
      <c r="D68" s="102">
        <f>D70+D69+D71</f>
        <v>11370000</v>
      </c>
      <c r="E68" s="102">
        <f>E70+E69+E71</f>
        <v>0</v>
      </c>
      <c r="F68" s="102">
        <f>F70+F69+F71</f>
        <v>0</v>
      </c>
    </row>
    <row r="69" spans="1:8" ht="33.75" customHeight="1" x14ac:dyDescent="0.3">
      <c r="A69" s="25">
        <v>22010300</v>
      </c>
      <c r="B69" s="91" t="s">
        <v>50</v>
      </c>
      <c r="C69" s="103">
        <f t="shared" si="0"/>
        <v>205000</v>
      </c>
      <c r="D69" s="104">
        <v>205000</v>
      </c>
      <c r="E69" s="104"/>
      <c r="F69" s="103"/>
    </row>
    <row r="70" spans="1:8" ht="24" customHeight="1" x14ac:dyDescent="0.3">
      <c r="A70" s="25">
        <v>22012500</v>
      </c>
      <c r="B70" s="83" t="s">
        <v>47</v>
      </c>
      <c r="C70" s="103">
        <f t="shared" si="0"/>
        <v>10680000</v>
      </c>
      <c r="D70" s="104">
        <v>10680000</v>
      </c>
      <c r="E70" s="104"/>
      <c r="F70" s="103"/>
    </row>
    <row r="71" spans="1:8" ht="24" customHeight="1" x14ac:dyDescent="0.3">
      <c r="A71" s="25">
        <v>22012600</v>
      </c>
      <c r="B71" s="36" t="s">
        <v>51</v>
      </c>
      <c r="C71" s="103">
        <f t="shared" si="0"/>
        <v>485000</v>
      </c>
      <c r="D71" s="104">
        <v>485000</v>
      </c>
      <c r="E71" s="104"/>
      <c r="F71" s="103"/>
    </row>
    <row r="72" spans="1:8" ht="32.25" customHeight="1" x14ac:dyDescent="0.3">
      <c r="A72" s="21">
        <v>22080000</v>
      </c>
      <c r="B72" s="38" t="s">
        <v>24</v>
      </c>
      <c r="C72" s="101">
        <f t="shared" si="0"/>
        <v>1474400</v>
      </c>
      <c r="D72" s="102">
        <f>D73</f>
        <v>1474400</v>
      </c>
      <c r="E72" s="102">
        <f>E73</f>
        <v>0</v>
      </c>
      <c r="F72" s="101">
        <f>F73</f>
        <v>0</v>
      </c>
    </row>
    <row r="73" spans="1:8" ht="32.25" customHeight="1" x14ac:dyDescent="0.3">
      <c r="A73" s="22">
        <v>22080400</v>
      </c>
      <c r="B73" s="37" t="s">
        <v>105</v>
      </c>
      <c r="C73" s="103">
        <f t="shared" si="0"/>
        <v>1474400</v>
      </c>
      <c r="D73" s="104">
        <v>1474400</v>
      </c>
      <c r="E73" s="104"/>
      <c r="F73" s="103"/>
    </row>
    <row r="74" spans="1:8" ht="23.25" customHeight="1" x14ac:dyDescent="0.3">
      <c r="A74" s="28">
        <v>22090000</v>
      </c>
      <c r="B74" s="43" t="s">
        <v>15</v>
      </c>
      <c r="C74" s="101">
        <f t="shared" si="0"/>
        <v>40000</v>
      </c>
      <c r="D74" s="102">
        <f>D75+D76</f>
        <v>40000</v>
      </c>
      <c r="E74" s="102">
        <f>E75+E76</f>
        <v>0</v>
      </c>
      <c r="F74" s="101">
        <f>F75+F76</f>
        <v>0</v>
      </c>
    </row>
    <row r="75" spans="1:8" ht="39.75" customHeight="1" x14ac:dyDescent="0.3">
      <c r="A75" s="30">
        <v>22090100</v>
      </c>
      <c r="B75" s="37" t="s">
        <v>17</v>
      </c>
      <c r="C75" s="103">
        <f t="shared" si="0"/>
        <v>24000</v>
      </c>
      <c r="D75" s="104">
        <v>24000</v>
      </c>
      <c r="E75" s="104"/>
      <c r="F75" s="103"/>
    </row>
    <row r="76" spans="1:8" ht="30.75" customHeight="1" x14ac:dyDescent="0.3">
      <c r="A76" s="30">
        <v>22090400</v>
      </c>
      <c r="B76" s="37" t="s">
        <v>39</v>
      </c>
      <c r="C76" s="103">
        <f t="shared" ref="C76:C91" si="1">D76+E76</f>
        <v>16000</v>
      </c>
      <c r="D76" s="104">
        <v>16000</v>
      </c>
      <c r="E76" s="104"/>
      <c r="F76" s="103"/>
    </row>
    <row r="77" spans="1:8" ht="51" customHeight="1" x14ac:dyDescent="0.3">
      <c r="A77" s="19">
        <v>22130000</v>
      </c>
      <c r="B77" s="59" t="s">
        <v>94</v>
      </c>
      <c r="C77" s="101">
        <f>D77+E77</f>
        <v>8500</v>
      </c>
      <c r="D77" s="102">
        <v>8500</v>
      </c>
      <c r="E77" s="102"/>
      <c r="F77" s="101"/>
    </row>
    <row r="78" spans="1:8" ht="23.25" customHeight="1" x14ac:dyDescent="0.3">
      <c r="A78" s="19">
        <v>25000000</v>
      </c>
      <c r="B78" s="92" t="s">
        <v>14</v>
      </c>
      <c r="C78" s="101">
        <f>D78+E78</f>
        <v>22889400</v>
      </c>
      <c r="D78" s="102">
        <f>D79+D83</f>
        <v>0</v>
      </c>
      <c r="E78" s="102">
        <f>E79+E83</f>
        <v>22889400</v>
      </c>
      <c r="F78" s="102">
        <f>F79+F83</f>
        <v>0</v>
      </c>
      <c r="G78" s="9"/>
      <c r="H78" s="9"/>
    </row>
    <row r="79" spans="1:8" s="9" customFormat="1" ht="23.25" customHeight="1" x14ac:dyDescent="0.3">
      <c r="A79" s="31">
        <v>25010000</v>
      </c>
      <c r="B79" s="93" t="s">
        <v>67</v>
      </c>
      <c r="C79" s="101">
        <f t="shared" si="1"/>
        <v>21994400</v>
      </c>
      <c r="D79" s="102">
        <f>D80+D82</f>
        <v>0</v>
      </c>
      <c r="E79" s="102">
        <f>E80+E82+E81</f>
        <v>21994400</v>
      </c>
      <c r="F79" s="102">
        <f>F80+F82</f>
        <v>0</v>
      </c>
    </row>
    <row r="80" spans="1:8" s="9" customFormat="1" ht="38.25" customHeight="1" x14ac:dyDescent="0.3">
      <c r="A80" s="24">
        <v>25010100</v>
      </c>
      <c r="B80" s="37" t="s">
        <v>32</v>
      </c>
      <c r="C80" s="103">
        <f t="shared" si="1"/>
        <v>21992300</v>
      </c>
      <c r="D80" s="104"/>
      <c r="E80" s="104">
        <v>21992300</v>
      </c>
      <c r="F80" s="104"/>
    </row>
    <row r="81" spans="1:9" s="9" customFormat="1" ht="38.25" hidden="1" customHeight="1" x14ac:dyDescent="0.3">
      <c r="A81" s="24">
        <v>25010200</v>
      </c>
      <c r="B81" s="37" t="s">
        <v>48</v>
      </c>
      <c r="C81" s="103">
        <f t="shared" si="1"/>
        <v>0</v>
      </c>
      <c r="D81" s="104"/>
      <c r="E81" s="104"/>
      <c r="F81" s="104"/>
    </row>
    <row r="82" spans="1:9" s="9" customFormat="1" ht="38.25" customHeight="1" x14ac:dyDescent="0.3">
      <c r="A82" s="24">
        <v>25010300</v>
      </c>
      <c r="B82" s="37" t="s">
        <v>72</v>
      </c>
      <c r="C82" s="103">
        <f t="shared" si="1"/>
        <v>2100</v>
      </c>
      <c r="D82" s="104"/>
      <c r="E82" s="104">
        <v>2100</v>
      </c>
      <c r="F82" s="104"/>
    </row>
    <row r="83" spans="1:9" s="12" customFormat="1" ht="33" customHeight="1" x14ac:dyDescent="0.3">
      <c r="A83" s="72" t="s">
        <v>95</v>
      </c>
      <c r="B83" s="63" t="s">
        <v>96</v>
      </c>
      <c r="C83" s="101">
        <f t="shared" si="1"/>
        <v>895000</v>
      </c>
      <c r="D83" s="102">
        <f>D84</f>
        <v>0</v>
      </c>
      <c r="E83" s="102">
        <f>E84</f>
        <v>895000</v>
      </c>
      <c r="F83" s="102">
        <f>F84</f>
        <v>0</v>
      </c>
    </row>
    <row r="84" spans="1:9" s="9" customFormat="1" ht="75" customHeight="1" x14ac:dyDescent="0.3">
      <c r="A84" s="68">
        <v>25020200</v>
      </c>
      <c r="B84" s="62" t="s">
        <v>97</v>
      </c>
      <c r="C84" s="103">
        <f t="shared" si="1"/>
        <v>895000</v>
      </c>
      <c r="D84" s="104"/>
      <c r="E84" s="104">
        <v>895000</v>
      </c>
      <c r="F84" s="104"/>
    </row>
    <row r="85" spans="1:9" s="9" customFormat="1" ht="20.25" customHeight="1" x14ac:dyDescent="0.3">
      <c r="A85" s="60">
        <v>30000000</v>
      </c>
      <c r="B85" s="61" t="s">
        <v>16</v>
      </c>
      <c r="C85" s="101">
        <f t="shared" si="1"/>
        <v>5177700</v>
      </c>
      <c r="D85" s="104">
        <f>D87+D89</f>
        <v>0</v>
      </c>
      <c r="E85" s="102">
        <f>E86+E88</f>
        <v>5177700</v>
      </c>
      <c r="F85" s="102">
        <f>F86+F88</f>
        <v>5177700</v>
      </c>
    </row>
    <row r="86" spans="1:9" s="9" customFormat="1" ht="20.25" hidden="1" customHeight="1" x14ac:dyDescent="0.3">
      <c r="A86" s="32">
        <v>31000000</v>
      </c>
      <c r="B86" s="43" t="s">
        <v>52</v>
      </c>
      <c r="C86" s="101">
        <f t="shared" si="1"/>
        <v>0</v>
      </c>
      <c r="D86" s="104"/>
      <c r="E86" s="102">
        <f>E87</f>
        <v>0</v>
      </c>
      <c r="F86" s="102">
        <f>F87</f>
        <v>0</v>
      </c>
    </row>
    <row r="87" spans="1:9" s="9" customFormat="1" ht="36.75" hidden="1" customHeight="1" x14ac:dyDescent="0.3">
      <c r="A87" s="33">
        <v>31030000</v>
      </c>
      <c r="B87" s="42" t="s">
        <v>25</v>
      </c>
      <c r="C87" s="101">
        <f t="shared" si="1"/>
        <v>0</v>
      </c>
      <c r="D87" s="104"/>
      <c r="E87" s="104"/>
      <c r="F87" s="104">
        <f>E87</f>
        <v>0</v>
      </c>
    </row>
    <row r="88" spans="1:9" s="9" customFormat="1" ht="36.75" customHeight="1" x14ac:dyDescent="0.3">
      <c r="A88" s="32">
        <v>33000000</v>
      </c>
      <c r="B88" s="43" t="s">
        <v>30</v>
      </c>
      <c r="C88" s="101">
        <f t="shared" si="1"/>
        <v>5177700</v>
      </c>
      <c r="D88" s="104"/>
      <c r="E88" s="102">
        <f>E89</f>
        <v>5177700</v>
      </c>
      <c r="F88" s="102">
        <f>F89</f>
        <v>5177700</v>
      </c>
    </row>
    <row r="89" spans="1:9" s="9" customFormat="1" ht="20.25" customHeight="1" x14ac:dyDescent="0.3">
      <c r="A89" s="32">
        <v>33010000</v>
      </c>
      <c r="B89" s="43" t="s">
        <v>33</v>
      </c>
      <c r="C89" s="101">
        <f>C90</f>
        <v>5177700</v>
      </c>
      <c r="D89" s="101">
        <f>D90</f>
        <v>0</v>
      </c>
      <c r="E89" s="101">
        <f>E90</f>
        <v>5177700</v>
      </c>
      <c r="F89" s="101">
        <f>F90</f>
        <v>5177700</v>
      </c>
    </row>
    <row r="90" spans="1:9" ht="42" customHeight="1" x14ac:dyDescent="0.3">
      <c r="A90" s="25">
        <v>33010100</v>
      </c>
      <c r="B90" s="94" t="s">
        <v>31</v>
      </c>
      <c r="C90" s="101">
        <f t="shared" si="1"/>
        <v>5177700</v>
      </c>
      <c r="D90" s="102"/>
      <c r="E90" s="104">
        <v>5177700</v>
      </c>
      <c r="F90" s="104">
        <f>E90</f>
        <v>5177700</v>
      </c>
      <c r="G90" s="9"/>
      <c r="H90" s="9"/>
    </row>
    <row r="91" spans="1:9" ht="23.25" customHeight="1" x14ac:dyDescent="0.3">
      <c r="A91" s="25"/>
      <c r="B91" s="92" t="s">
        <v>61</v>
      </c>
      <c r="C91" s="101">
        <f t="shared" si="1"/>
        <v>475987200</v>
      </c>
      <c r="D91" s="102">
        <f>D10+D58+D85</f>
        <v>447370100</v>
      </c>
      <c r="E91" s="102">
        <f>E10+E58+E85</f>
        <v>28617100</v>
      </c>
      <c r="F91" s="102">
        <f>F10+F58+F85</f>
        <v>5177700</v>
      </c>
      <c r="G91" s="9"/>
      <c r="H91" s="9"/>
    </row>
    <row r="92" spans="1:9" ht="23.25" customHeight="1" x14ac:dyDescent="0.3">
      <c r="A92" s="19">
        <v>40000000</v>
      </c>
      <c r="B92" s="80" t="s">
        <v>71</v>
      </c>
      <c r="C92" s="101">
        <f t="shared" ref="C92:C98" si="2">D92</f>
        <v>287667500</v>
      </c>
      <c r="D92" s="102">
        <f>D94+D96+D102+D99</f>
        <v>287667500</v>
      </c>
      <c r="E92" s="101">
        <f>E94+E96+E102</f>
        <v>0</v>
      </c>
      <c r="F92" s="101">
        <f>F94+F96+F102</f>
        <v>0</v>
      </c>
      <c r="G92" s="9"/>
      <c r="H92" s="9"/>
      <c r="I92" s="1">
        <v>413300</v>
      </c>
    </row>
    <row r="93" spans="1:9" ht="23.25" customHeight="1" x14ac:dyDescent="0.3">
      <c r="A93" s="19">
        <v>41000000</v>
      </c>
      <c r="B93" s="95" t="s">
        <v>87</v>
      </c>
      <c r="C93" s="101">
        <f>C94+C96+C99+C102</f>
        <v>287667500</v>
      </c>
      <c r="D93" s="102">
        <f>D94+D96+D99+D102</f>
        <v>287667500</v>
      </c>
      <c r="E93" s="101">
        <f>E94+E96+E99+E102</f>
        <v>0</v>
      </c>
      <c r="F93" s="101">
        <f>F94+F96+F99+F102</f>
        <v>0</v>
      </c>
      <c r="G93" s="9"/>
      <c r="H93" s="9"/>
      <c r="I93" s="1">
        <v>8000000</v>
      </c>
    </row>
    <row r="94" spans="1:9" ht="23.25" customHeight="1" x14ac:dyDescent="0.3">
      <c r="A94" s="19">
        <v>41020000</v>
      </c>
      <c r="B94" s="96" t="s">
        <v>68</v>
      </c>
      <c r="C94" s="101">
        <f t="shared" si="2"/>
        <v>99632100</v>
      </c>
      <c r="D94" s="102">
        <f>D95</f>
        <v>99632100</v>
      </c>
      <c r="E94" s="101">
        <f>E95</f>
        <v>0</v>
      </c>
      <c r="F94" s="101">
        <f>F95</f>
        <v>0</v>
      </c>
      <c r="G94" s="9"/>
      <c r="H94" s="9"/>
      <c r="I94" s="1">
        <v>6000000</v>
      </c>
    </row>
    <row r="95" spans="1:9" ht="23.25" customHeight="1" x14ac:dyDescent="0.3">
      <c r="A95" s="25">
        <v>41020100</v>
      </c>
      <c r="B95" s="97" t="s">
        <v>69</v>
      </c>
      <c r="C95" s="103">
        <f t="shared" si="2"/>
        <v>99632100</v>
      </c>
      <c r="D95" s="104">
        <v>99632100</v>
      </c>
      <c r="E95" s="103"/>
      <c r="F95" s="103"/>
      <c r="G95" s="9"/>
      <c r="H95" s="9"/>
    </row>
    <row r="96" spans="1:9" s="3" customFormat="1" ht="23.25" customHeight="1" x14ac:dyDescent="0.3">
      <c r="A96" s="48">
        <v>41030000</v>
      </c>
      <c r="B96" s="82" t="s">
        <v>55</v>
      </c>
      <c r="C96" s="101">
        <f t="shared" si="2"/>
        <v>184283900</v>
      </c>
      <c r="D96" s="102">
        <f>D97+D98</f>
        <v>184283900</v>
      </c>
      <c r="E96" s="101">
        <f>E97</f>
        <v>0</v>
      </c>
      <c r="F96" s="101">
        <f>F97</f>
        <v>0</v>
      </c>
      <c r="I96" s="3">
        <v>1306000</v>
      </c>
    </row>
    <row r="97" spans="1:9" ht="23.25" customHeight="1" x14ac:dyDescent="0.3">
      <c r="A97" s="25">
        <v>41033900</v>
      </c>
      <c r="B97" s="70" t="s">
        <v>40</v>
      </c>
      <c r="C97" s="103">
        <f t="shared" si="2"/>
        <v>184283900</v>
      </c>
      <c r="D97" s="104">
        <v>184283900</v>
      </c>
      <c r="E97" s="104"/>
      <c r="F97" s="103"/>
      <c r="I97" s="1">
        <v>18000</v>
      </c>
    </row>
    <row r="98" spans="1:9" ht="23.25" hidden="1" customHeight="1" x14ac:dyDescent="0.3">
      <c r="A98" s="50">
        <v>41034200</v>
      </c>
      <c r="B98" s="98" t="s">
        <v>59</v>
      </c>
      <c r="C98" s="103">
        <f t="shared" si="2"/>
        <v>0</v>
      </c>
      <c r="D98" s="104"/>
      <c r="E98" s="104"/>
      <c r="F98" s="104"/>
    </row>
    <row r="99" spans="1:9" s="3" customFormat="1" ht="23.25" customHeight="1" x14ac:dyDescent="0.3">
      <c r="A99" s="51">
        <v>41040000</v>
      </c>
      <c r="B99" s="52" t="s">
        <v>78</v>
      </c>
      <c r="C99" s="112">
        <f>D99+E99</f>
        <v>2328800</v>
      </c>
      <c r="D99" s="102">
        <f>D100+D101</f>
        <v>2328800</v>
      </c>
      <c r="E99" s="102"/>
      <c r="F99" s="102"/>
      <c r="I99" s="3">
        <v>18000</v>
      </c>
    </row>
    <row r="100" spans="1:9" ht="44.25" customHeight="1" x14ac:dyDescent="0.3">
      <c r="A100" s="49">
        <v>41040200</v>
      </c>
      <c r="B100" s="47" t="s">
        <v>79</v>
      </c>
      <c r="C100" s="107">
        <f>D100+E100</f>
        <v>2328800</v>
      </c>
      <c r="D100" s="104">
        <v>2328800</v>
      </c>
      <c r="E100" s="104"/>
      <c r="F100" s="104"/>
      <c r="G100" s="10">
        <v>388055700</v>
      </c>
    </row>
    <row r="101" spans="1:9" ht="44.25" hidden="1" customHeight="1" x14ac:dyDescent="0.3">
      <c r="A101" s="56">
        <v>41040500</v>
      </c>
      <c r="B101" s="36" t="s">
        <v>88</v>
      </c>
      <c r="C101" s="107">
        <f>D101+E101</f>
        <v>0</v>
      </c>
      <c r="D101" s="104"/>
      <c r="E101" s="104"/>
      <c r="F101" s="104"/>
    </row>
    <row r="102" spans="1:9" ht="44.25" customHeight="1" x14ac:dyDescent="0.3">
      <c r="A102" s="48">
        <v>41050000</v>
      </c>
      <c r="B102" s="82" t="s">
        <v>56</v>
      </c>
      <c r="C102" s="101">
        <f>C103+C104+C105</f>
        <v>1422700</v>
      </c>
      <c r="D102" s="102">
        <f>D103+D104+D105</f>
        <v>1422700</v>
      </c>
      <c r="E102" s="101">
        <f>E103+E104+E105</f>
        <v>0</v>
      </c>
      <c r="F102" s="101">
        <f>F103+F104+F105</f>
        <v>0</v>
      </c>
      <c r="G102" s="10">
        <f>D91-G100</f>
        <v>59314400</v>
      </c>
    </row>
    <row r="103" spans="1:9" ht="44.25" customHeight="1" x14ac:dyDescent="0.3">
      <c r="A103" s="34">
        <v>41051000</v>
      </c>
      <c r="B103" s="99" t="s">
        <v>58</v>
      </c>
      <c r="C103" s="103">
        <f>D103+E103</f>
        <v>1422700</v>
      </c>
      <c r="D103" s="104">
        <v>1422700</v>
      </c>
      <c r="E103" s="104"/>
      <c r="F103" s="101"/>
    </row>
    <row r="104" spans="1:9" ht="44.25" hidden="1" customHeight="1" x14ac:dyDescent="0.3">
      <c r="A104" s="34">
        <v>41051200</v>
      </c>
      <c r="B104" s="99" t="s">
        <v>57</v>
      </c>
      <c r="C104" s="103">
        <f>D104+E104</f>
        <v>0</v>
      </c>
      <c r="D104" s="104"/>
      <c r="E104" s="104"/>
      <c r="F104" s="101"/>
    </row>
    <row r="105" spans="1:9" ht="44.25" hidden="1" customHeight="1" x14ac:dyDescent="0.3">
      <c r="A105" s="53">
        <v>41055000</v>
      </c>
      <c r="B105" s="47" t="s">
        <v>80</v>
      </c>
      <c r="C105" s="107">
        <f>D105+E105</f>
        <v>0</v>
      </c>
      <c r="D105" s="104"/>
      <c r="E105" s="104"/>
      <c r="F105" s="101"/>
    </row>
    <row r="106" spans="1:9" ht="44.25" customHeight="1" x14ac:dyDescent="0.3">
      <c r="A106" s="25"/>
      <c r="B106" s="100" t="s">
        <v>86</v>
      </c>
      <c r="C106" s="101">
        <f>D106+E106</f>
        <v>763654700</v>
      </c>
      <c r="D106" s="102">
        <f>D91+D92</f>
        <v>735037600</v>
      </c>
      <c r="E106" s="102">
        <f>E91+E92</f>
        <v>28617100</v>
      </c>
      <c r="F106" s="101">
        <f>F91+F92</f>
        <v>5177700</v>
      </c>
      <c r="G106" s="1">
        <v>770340900</v>
      </c>
    </row>
    <row r="107" spans="1:9" ht="18.75" customHeight="1" x14ac:dyDescent="0.3">
      <c r="D107" s="15"/>
      <c r="F107" s="6"/>
    </row>
    <row r="108" spans="1:9" x14ac:dyDescent="0.3">
      <c r="D108" s="16"/>
    </row>
    <row r="109" spans="1:9" x14ac:dyDescent="0.3">
      <c r="A109" s="114"/>
      <c r="B109" s="114"/>
      <c r="C109" s="114"/>
      <c r="D109" s="114"/>
      <c r="E109" s="114"/>
      <c r="F109" s="114"/>
    </row>
    <row r="110" spans="1:9" ht="24.75" customHeight="1" x14ac:dyDescent="0.3">
      <c r="D110" s="16"/>
    </row>
    <row r="111" spans="1:9" x14ac:dyDescent="0.3">
      <c r="D111" s="16"/>
    </row>
    <row r="112" spans="1:9" hidden="1" x14ac:dyDescent="0.3">
      <c r="D112" s="16">
        <v>120496000</v>
      </c>
      <c r="E112" s="16"/>
      <c r="F112" s="2">
        <v>10066325</v>
      </c>
    </row>
    <row r="113" spans="4:6" hidden="1" x14ac:dyDescent="0.3"/>
    <row r="114" spans="4:6" hidden="1" x14ac:dyDescent="0.3">
      <c r="D114" s="16">
        <f>D112-D91</f>
        <v>-326874100</v>
      </c>
    </row>
    <row r="115" spans="4:6" hidden="1" x14ac:dyDescent="0.3">
      <c r="F115" s="17">
        <f>F112-F106</f>
        <v>4888625</v>
      </c>
    </row>
    <row r="116" spans="4:6" hidden="1" x14ac:dyDescent="0.3"/>
    <row r="118" spans="4:6" x14ac:dyDescent="0.3">
      <c r="D118" s="113"/>
    </row>
    <row r="119" spans="4:6" x14ac:dyDescent="0.3">
      <c r="D119" s="16"/>
    </row>
    <row r="121" spans="4:6" x14ac:dyDescent="0.3">
      <c r="D121" s="16"/>
    </row>
    <row r="128" spans="4:6" x14ac:dyDescent="0.3">
      <c r="D128" s="16"/>
    </row>
  </sheetData>
  <mergeCells count="10">
    <mergeCell ref="A109:F109"/>
    <mergeCell ref="D1:F1"/>
    <mergeCell ref="A8:A9"/>
    <mergeCell ref="B8:B9"/>
    <mergeCell ref="D8:D9"/>
    <mergeCell ref="E8:F8"/>
    <mergeCell ref="B6:F6"/>
    <mergeCell ref="D2:F2"/>
    <mergeCell ref="D3:F3"/>
    <mergeCell ref="C8:C9"/>
  </mergeCells>
  <phoneticPr fontId="6" type="noConversion"/>
  <hyperlinks>
    <hyperlink ref="B31" r:id="rId1" location="n20318" display="n20318"/>
    <hyperlink ref="B32" r:id="rId2" location="n20318" display="https://zakon.rada.gov.ua/rada/show/2755-17 - n20318"/>
  </hyperlinks>
  <pageMargins left="0.25" right="0.25" top="0.75" bottom="0.75" header="0.3" footer="0.3"/>
  <pageSetup paperSize="9" scale="55" orientation="portrait" r:id="rId3"/>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 1  </vt:lpstr>
      <vt:lpstr>'дод 1  '!Заголовки_для_печати</vt:lpstr>
    </vt:vector>
  </TitlesOfParts>
  <Company>finupr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Serafima</dc:creator>
  <cp:lastModifiedBy>Admin</cp:lastModifiedBy>
  <cp:lastPrinted>2024-12-20T16:27:13Z</cp:lastPrinted>
  <dcterms:created xsi:type="dcterms:W3CDTF">2009-01-13T13:54:14Z</dcterms:created>
  <dcterms:modified xsi:type="dcterms:W3CDTF">2025-11-18T07:27:13Z</dcterms:modified>
</cp:coreProperties>
</file>