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6" sheetId="6" r:id="rId1"/>
  </sheets>
  <definedNames>
    <definedName name="_xlnm.Print_Titles" localSheetId="0">дод.6!$4:$5</definedName>
    <definedName name="_xlnm.Print_Area" localSheetId="0">дод.6!$A$1:$J$110</definedName>
  </definedNames>
  <calcPr calcId="125725" fullCalcOnLoad="1"/>
</workbook>
</file>

<file path=xl/calcChain.xml><?xml version="1.0" encoding="utf-8"?>
<calcChain xmlns="http://schemas.openxmlformats.org/spreadsheetml/2006/main">
  <c r="H45" i="6"/>
  <c r="H106"/>
  <c r="H105"/>
  <c r="H101"/>
  <c r="H99"/>
  <c r="H98"/>
  <c r="H28"/>
  <c r="H8"/>
  <c r="C5"/>
  <c r="D5"/>
  <c r="E5"/>
  <c r="F5"/>
  <c r="G5"/>
  <c r="H5"/>
  <c r="I5"/>
  <c r="J5"/>
  <c r="I8"/>
  <c r="K9"/>
  <c r="I28"/>
  <c r="K29"/>
  <c r="K42"/>
  <c r="K44"/>
  <c r="I45"/>
  <c r="K46"/>
  <c r="I56"/>
  <c r="I7"/>
  <c r="I101"/>
  <c r="I99"/>
  <c r="I98"/>
  <c r="I106"/>
  <c r="I105"/>
  <c r="H7"/>
  <c r="H6"/>
  <c r="I108"/>
  <c r="I6"/>
  <c r="H108"/>
</calcChain>
</file>

<file path=xl/sharedStrings.xml><?xml version="1.0" encoding="utf-8"?>
<sst xmlns="http://schemas.openxmlformats.org/spreadsheetml/2006/main" count="193" uniqueCount="141">
  <si>
    <t>Код ТКВК</t>
  </si>
  <si>
    <t>Секретар ради                                                                                                                                                                                                               В.Ерфан</t>
  </si>
  <si>
    <t>грн.</t>
  </si>
  <si>
    <t>Виконавчий комітет (головний розпорядник)</t>
  </si>
  <si>
    <t>Виконавчий комітет (відповідальний виконавець)</t>
  </si>
  <si>
    <t>0490</t>
  </si>
  <si>
    <t>Проведення експертної  грошової  оцінки  земельної ділянки чи права на неї</t>
  </si>
  <si>
    <t>0200000</t>
  </si>
  <si>
    <t>0210000</t>
  </si>
  <si>
    <t>0620</t>
  </si>
  <si>
    <t>Попередження аварій та запобігання техногенним катастрофам у житлово-комунальному господарстві та на інших аварійних об’єктах комунальної власності</t>
  </si>
  <si>
    <t>0216050</t>
  </si>
  <si>
    <t>0217650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</si>
  <si>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</si>
  <si>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</si>
  <si>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</si>
  <si>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0443</t>
  </si>
  <si>
    <t>0217330</t>
  </si>
  <si>
    <t>0217310</t>
  </si>
  <si>
    <r>
      <t xml:space="preserve">Додаток № 5
</t>
    </r>
    <r>
      <rPr>
        <sz val="11"/>
        <rFont val="Times New Roman"/>
        <family val="1"/>
        <charset val="204"/>
      </rPr>
      <t xml:space="preserve">до рішення   сесії Хустської міської ради
 скликання від   року № </t>
    </r>
  </si>
  <si>
    <t xml:space="preserve">Назва об’єктів відповідно  до проектно- кошторисної документації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</si>
  <si>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</si>
  <si>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</si>
  <si>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</si>
  <si>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бюджету/, відповідального виконавця, найменування  бюджетної програми згідно з Типовою програмною класифікацією видатків та кредитування місцевих бюджетів</t>
  </si>
  <si>
    <t xml:space="preserve">Експертна грошова оцінка земельної ділянки комунальної власності по вул. А. Волошина, 58 А </t>
  </si>
  <si>
    <t xml:space="preserve">Експертна грошова оцінка земельної ділянки комунальної власності по вул. Вокзальна, 15 </t>
  </si>
  <si>
    <t xml:space="preserve">Експертна грошова оцінка земельної ділянки комунальної власності по вул. Вокзальна, 17 </t>
  </si>
  <si>
    <t xml:space="preserve">Експертна грошова оцінка земельної ділянки комунальної власності по вул. Вокзальна, 19 </t>
  </si>
  <si>
    <t xml:space="preserve">Експертна грошова оцінка земельної ділянки комунальної власності по вул. Вокзальна, 2 </t>
  </si>
  <si>
    <t xml:space="preserve">Експертна грошова оцінка земельної ділянки комунальної власності по вул. Дружби, 18 Б </t>
  </si>
  <si>
    <t xml:space="preserve">Експертна грошова оцінка земельної ділянки комунальної власності по вул. Заводська, 1 А </t>
  </si>
  <si>
    <t xml:space="preserve">Експертна грошова оцінка земельної ділянки комунальної власності по вул. Заводська, 1 Є </t>
  </si>
  <si>
    <t xml:space="preserve">Експертна грошова оцінка земельної ділянки комунальної власності по вул. Івана Франка, 175 </t>
  </si>
  <si>
    <t xml:space="preserve">Експертна грошова оцінка земельної ділянки комунальної власності по вул. Івана Франка, 185 Б </t>
  </si>
  <si>
    <t>Експертна грошова оцінка земельної ділянки комунальної власності по вул. Івана Франка, 187</t>
  </si>
  <si>
    <t xml:space="preserve">Експертна грошова оцінка земельної ділянки комунальної власності по вул. Івана Франка, 187 </t>
  </si>
  <si>
    <t xml:space="preserve">Експертна грошова оцінка земельної ділянки комунальної власності по вул. Івана Франка, 205 </t>
  </si>
  <si>
    <t xml:space="preserve">Експертна грошова оцінка земельної ділянки комунальної власності по вул. Івана Франка, 76 </t>
  </si>
  <si>
    <t xml:space="preserve">Експертна грошова оцінка земельної ділянки комунальної власності по вул. Львівська, 19 </t>
  </si>
  <si>
    <t>Експертна грошова оцінка земельної ділянки комунальної власності по вул. Львівська, 190</t>
  </si>
  <si>
    <t xml:space="preserve">Експертна грошова оцінка земельної ділянки комунальної власності по вул. Львівська, 190 </t>
  </si>
  <si>
    <t xml:space="preserve">Експертна грошова оцінка земельної ділянки комунальної власності по вул. Львівська, 190/6 </t>
  </si>
  <si>
    <t xml:space="preserve">Експертна грошова оцінка земельної ділянки комунальної власності по вул. Небесної Сотні (Гвардійська), 122 </t>
  </si>
  <si>
    <t xml:space="preserve">Експертна грошова оцінка земельної ділянки комунальної власності по вул. Небесної Сотні (Гвардійська), 122-124 </t>
  </si>
  <si>
    <t xml:space="preserve">Експертна грошова оцінка земельної ділянки комунальної власності по вул. Небесної Сотні (Гвардійська), 88 </t>
  </si>
  <si>
    <t xml:space="preserve">Експертна грошова оцінка земельної ділянки комунальної власності по вул. Пушкіна, 2 О, 2 П </t>
  </si>
  <si>
    <t xml:space="preserve">Експертна грошова оцінка земельної ділянки комунальної власності по вул. Рєпіна, 4 </t>
  </si>
  <si>
    <t xml:space="preserve">Експертна грошова оцінка земельної ділянки комунальної власності по вул. Рєпіна, 6 Б </t>
  </si>
  <si>
    <t xml:space="preserve">Експертна грошова оцінка земельної ділянки комунальної власності по вул. Сливова, б/н </t>
  </si>
  <si>
    <t xml:space="preserve">Експертна грошова оцінка земельної ділянки комунальної власності по вул. Слов`янська, 2Л </t>
  </si>
  <si>
    <t xml:space="preserve">Експертна грошова оцінка земельної ділянки комунальної власності по майдан Незалежності, б/н </t>
  </si>
  <si>
    <t>Розподіл коштів бюджету розвитку за об'єктами у 2019 році</t>
  </si>
  <si>
    <t>Рівень будівельної готовності об'єкта на кінець бюджетного періоду, %</t>
  </si>
  <si>
    <t>Загальна вартість об'єкта,         гривень</t>
  </si>
  <si>
    <t>Обсяг видатків бюджету розвитку,  гривень</t>
  </si>
  <si>
    <t>Будівництво1 об'єктів житлово-комунального господарства</t>
  </si>
  <si>
    <t>Будівництво1 інших об'єктів соціальної та виробничої інфраструктури комунальної власності</t>
  </si>
  <si>
    <t>7461</t>
  </si>
  <si>
    <t>7650</t>
  </si>
  <si>
    <t>Строк реалізації об'єкта (рік початку і завершення)</t>
  </si>
  <si>
    <t xml:space="preserve">Експертна грошова оцінка земельної ділянки комунальної власності по вул. Дружби, 18 </t>
  </si>
  <si>
    <t xml:space="preserve">Експертна грошова оцінка земельної ділянки комунальної власності по вул. Є. Коновальця, 22 </t>
  </si>
  <si>
    <t xml:space="preserve">Експертна грошова оцінка земельної ділянки комунальної власності по вул. Івана Франка, 149 </t>
  </si>
  <si>
    <t xml:space="preserve">Експертна грошова оцінка земельної ділянки комунальної власності по вул. Корятовича, 15 </t>
  </si>
  <si>
    <t xml:space="preserve">Експертна грошова оцінка земельної ділянки комунальної власності по вул. Львівська, 239 </t>
  </si>
  <si>
    <t xml:space="preserve">Експертна грошова оцінка земельної ділянки комунальної власності по вул. Львівська, 241 </t>
  </si>
  <si>
    <t xml:space="preserve">Експертна грошова оцінка земельної ділянки комунальної власності по вул. Миколаї Божук, 1 А </t>
  </si>
  <si>
    <t>Експертна грошова оцінка земельної ділянки комунальної власності по вул. Пачовського, 12</t>
  </si>
  <si>
    <t xml:space="preserve">Експертна грошова оцінка земельної ділянки комунальної власності по вул. Карпатської Січі, 17 </t>
  </si>
  <si>
    <t>Експертна грошова оцінка земельної ділянки комунальної власності по вул. Сливова, 34</t>
  </si>
  <si>
    <t>Капітальний ремонт вул.Львівська в м.Хуст, Закарпатська область</t>
  </si>
  <si>
    <t>Капітальний ремонт вулиці Вітрова в м. Хуст</t>
  </si>
  <si>
    <t>Капітальний ремонт вулиці Київська в м. Хуст</t>
  </si>
  <si>
    <t>Капітальний ремонт вулиці П.Орлика в м. Хуст</t>
  </si>
  <si>
    <t>Капітальний ремонт вулиці Тімірязєва в м. Хуст</t>
  </si>
  <si>
    <t>Капітальний ремонт дорожнього покриття  вул. Грушевського в м. Хуст, Закарпатської області</t>
  </si>
  <si>
    <r>
      <t>Капітальний ремонт дорожнього покриття з влаштуванням зливової каналізації вул. Чижмаря в м. Хуст,</t>
    </r>
    <r>
      <rPr>
        <sz val="11"/>
        <rFont val="Times New Roman"/>
        <family val="1"/>
        <charset val="204"/>
      </rPr>
      <t xml:space="preserve"> Закарпатської області</t>
    </r>
  </si>
  <si>
    <t>Капітальний ремонт дорожнього покриття та тротуарів по вул. Гойди від вул. Чайковського до вул. Зоряна в  м. Хуст</t>
  </si>
  <si>
    <t>Капітальний ремонт вулиці .А.Добрянського в м.Хуст</t>
  </si>
  <si>
    <t>Будівництво ділянки міського водопроводу по вул.Степана Росохи в м.Хуст</t>
  </si>
  <si>
    <t>Реконструкція ділянки міського водопроводу  по вул. А.Добрянського в м.Хуст</t>
  </si>
  <si>
    <t>Реконструкція ділянки міського водопроводу по вул.Сливова в м.Хуст</t>
  </si>
  <si>
    <t>Реконструкція ділянки міського водопроводу по вул.Рильського в м.Хуст</t>
  </si>
  <si>
    <t>Будівництво ділянки міського водопроводу по вул.Визволення в м.Хуст</t>
  </si>
  <si>
    <t>Реконструкція ділянки міського водопроводу по вул. Вайди в м.Хуст</t>
  </si>
  <si>
    <t>Будівництво ділянки міського водопроводу  по вул. Ластовча в м.Хуст</t>
  </si>
  <si>
    <t>Будівництво підводящого водопроводу до с.Кіреші в м.Хуст</t>
  </si>
  <si>
    <t>Реконструкція ділянки міського водопроводу по вул.Лаборця в м.Хуст</t>
  </si>
  <si>
    <t>Реконструкція ділянки міського водопроводу по вул.Пушкіна в м.Хуст</t>
  </si>
  <si>
    <t>Реконструкція ділянки міського водопроводу по вул.Карпатської України в м.Хуст</t>
  </si>
  <si>
    <t>Будівництво ділянки міського водопроводу по вулиці Глінки в м.Хуст</t>
  </si>
  <si>
    <t>Будівництво ділянки міського водопроводу по вулиці Воз'єднання в м.Хуст</t>
  </si>
  <si>
    <t>Будівництво ділянки міського водопроводу по вулиці   9-го Травня  в м.Хуст</t>
  </si>
  <si>
    <t>Будівництво каналізаційної мережі по вул. Андрія Коцки в м. Хуст</t>
  </si>
  <si>
    <t>Будівництво каналізаційної мережі із ПКНС по вул. Марійки Підгорянки, вул.Марка Вовчка в м. Хуст</t>
  </si>
  <si>
    <t>Будівництво каналізаційної мережі по вул. Карпатської України в       м. Хуст</t>
  </si>
  <si>
    <t>Реконструкція ділянки міського водопроводу по вул.воєводи Петенька в м.Хуст</t>
  </si>
  <si>
    <t>Реконструкція каналізаційної мережі по вул. воєводи Петенька в        м. Хуст</t>
  </si>
  <si>
    <t>Реконструкція каналізаційної мережі по вул. Спортивна в м. Хуст</t>
  </si>
  <si>
    <t>Реконструкція каналізаційної мережі по вул.Коцюбинського в          м. Хуст</t>
  </si>
  <si>
    <t>Реконструкція зовнішньої мережі водопостачання мікрорайону по вул.К.Набережна, №2,3,4,5,6 в м.Хуст із будівництвом станції третього підйому</t>
  </si>
  <si>
    <t>Реконструкція ділянки міського водопроводу в мікрорайоні «Чеське містечко» від вул.Пушкіна до вул.Карпатської України в м.Хуст</t>
  </si>
  <si>
    <t>Капітальний ремонт мережі вуличного освітлення  вул.Борканюка, вул.Григоренка, вул.Братів Шерегіїв, вул.Нова, вул.Купара, вул.Ломоносова, вул.Тиха, вул.Лесі Українки, вул.Єнковського в м.Хуст</t>
  </si>
  <si>
    <t>Будівництво мережі вуличного освітлення вул.Ставкова, вулЛеонтовича вул.Зарічна в м.Хуст</t>
  </si>
  <si>
    <t>Капітальний ремонт мережі вуличного освітлення вул. Небесної Сотні, вул,Керамічна, вул.Косична в м.Хуст</t>
  </si>
  <si>
    <t>Реконструкція мережі вуличного освітлення вул. Дружби, вул.Добрянського в м.Хуст</t>
  </si>
  <si>
    <t>Реконструкція мережі вуличного освітлення  м.Хуст. Лінія вуличного освітлення вулиці Львівська</t>
  </si>
  <si>
    <t>0217340</t>
  </si>
  <si>
    <t>Проектування, реставрація та охорона пам'яток архітектури</t>
  </si>
  <si>
    <t>0600000</t>
  </si>
  <si>
    <t>Управління освіти, релігій та у справах національностей (головний розпорядник)</t>
  </si>
  <si>
    <t>0610000</t>
  </si>
  <si>
    <t>Управління освіти, релігій та у справах національностей (відповідальний виконавець)</t>
  </si>
  <si>
    <t>0617321</t>
  </si>
  <si>
    <t>Будівництво1 освітніх установ та закладів</t>
  </si>
  <si>
    <t>Капітальний ремонт їдальні гімназії-інтернат міста Хуст</t>
  </si>
  <si>
    <t>Реконструкція ДНЗ в м.Хуст по вул.Небесної Сотні,61 в м.Хуст</t>
  </si>
  <si>
    <t>Реконструкція з добудовою кухонного блоку дошкільного НВК №1 в м.Хуст, вул.Садова №6</t>
  </si>
  <si>
    <t>Реконструкція Кірешської ЗОШ І ступеню під НВК. Коригування</t>
  </si>
  <si>
    <t>Управління культури, молоді та спорту (головний розпорядник)</t>
  </si>
  <si>
    <t>Управління культури, молоді та спорту (відповідальний виконавець)</t>
  </si>
  <si>
    <t xml:space="preserve">"Реконструкція стадіону «Карпати» у м.Хуст по вул.Борканюка,15. II-черга-реконструкція спортивних полів та майданчиків."  Коригування 2 Закарпатська область  </t>
  </si>
  <si>
    <t xml:space="preserve">Всього </t>
  </si>
  <si>
    <t>Капітальний ремонт дорожнього покриття по вул. Петріва в м. Хуст, Закарпатської області</t>
  </si>
  <si>
    <t>0617361</t>
  </si>
  <si>
    <t>Співфінансування інвестиційних проектів,що реалізуються за рахунок коштів державного фонду регіонального розвитку</t>
  </si>
  <si>
    <t>0217361</t>
  </si>
  <si>
    <t>1017361</t>
  </si>
  <si>
    <t>2019-2020</t>
  </si>
  <si>
    <t>2018-2019</t>
  </si>
  <si>
    <t>Будівництво мережі вуличного освітлення вул.Рогача (частково), вул.Ващишина, вул.Молодіжна в м.Хуст</t>
  </si>
  <si>
    <t>Будівництво мережі вуличного освітлення вул.Бічна від ТП-263 в м.Хуст</t>
  </si>
  <si>
    <t>2016-2019</t>
  </si>
  <si>
    <t>2017-2019</t>
  </si>
  <si>
    <t>Реконструкція мережі вуличного освітлення  м.Хуст. Лінія вуличного освітлення вул. Кіреші та вул. Івана Чендея</t>
  </si>
  <si>
    <t>Реконструкція ділянки міського водопроводу  від будинку №40 до будинку №152 по вул. Марка Вовчка в м.Хуст</t>
  </si>
  <si>
    <t>Капітальний ремонт дорожнього покриття по вул. Логойдових в          м. Хуст, Закарпатської області</t>
  </si>
  <si>
    <t xml:space="preserve">Реконструкція прилеглої території до багатоквартирного будинку  по вулиці Добрянського в м. Хуст </t>
  </si>
  <si>
    <t>2019-2021</t>
  </si>
  <si>
    <t>Проект покращення туристичної привабливості м.Хуст, через благоустрій території пам'ятника архітектури національного значення "Руїни Хустського замку" в м.Хуст (Коригування)</t>
  </si>
</sst>
</file>

<file path=xl/styles.xml><?xml version="1.0" encoding="utf-8"?>
<styleSheet xmlns="http://schemas.openxmlformats.org/spreadsheetml/2006/main">
  <numFmts count="1">
    <numFmt numFmtId="192" formatCode="#,##0.0"/>
  </numFmts>
  <fonts count="33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13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>
      <alignment vertical="top"/>
    </xf>
    <xf numFmtId="0" fontId="9" fillId="0" borderId="3" applyNumberFormat="0" applyFill="0" applyAlignment="0" applyProtection="0"/>
    <xf numFmtId="0" fontId="7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</cellStyleXfs>
  <cellXfs count="86">
    <xf numFmtId="0" fontId="0" fillId="0" borderId="0" xfId="0"/>
    <xf numFmtId="0" fontId="12" fillId="0" borderId="0" xfId="0" applyFont="1" applyFill="1"/>
    <xf numFmtId="0" fontId="12" fillId="0" borderId="0" xfId="0" applyNumberFormat="1" applyFont="1" applyFill="1" applyAlignment="1" applyProtection="1"/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8" fillId="0" borderId="0" xfId="0" applyNumberFormat="1" applyFont="1" applyFill="1" applyAlignment="1" applyProtection="1"/>
    <xf numFmtId="0" fontId="18" fillId="24" borderId="7" xfId="0" applyNumberFormat="1" applyFont="1" applyFill="1" applyBorder="1" applyAlignment="1" applyProtection="1">
      <alignment horizontal="center" vertical="center" wrapText="1"/>
    </xf>
    <xf numFmtId="49" fontId="26" fillId="24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/>
    <xf numFmtId="0" fontId="12" fillId="0" borderId="7" xfId="0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/>
    <xf numFmtId="0" fontId="26" fillId="0" borderId="0" xfId="0" applyFont="1" applyFill="1" applyAlignment="1">
      <alignment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/>
    <xf numFmtId="0" fontId="27" fillId="0" borderId="7" xfId="54" applyFont="1" applyFill="1" applyBorder="1" applyAlignment="1">
      <alignment horizontal="center" vertical="center" wrapText="1"/>
    </xf>
    <xf numFmtId="3" fontId="26" fillId="0" borderId="7" xfId="56" applyNumberFormat="1" applyFont="1" applyFill="1" applyBorder="1" applyAlignment="1">
      <alignment horizontal="center" vertical="center" wrapText="1"/>
    </xf>
    <xf numFmtId="4" fontId="27" fillId="0" borderId="7" xfId="56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vertical="center" wrapText="1"/>
    </xf>
    <xf numFmtId="0" fontId="1" fillId="0" borderId="0" xfId="0" applyFont="1" applyFill="1"/>
    <xf numFmtId="1" fontId="24" fillId="0" borderId="8" xfId="54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2" fontId="12" fillId="0" borderId="0" xfId="0" applyNumberFormat="1" applyFont="1" applyFill="1"/>
    <xf numFmtId="1" fontId="24" fillId="0" borderId="0" xfId="0" applyNumberFormat="1" applyFont="1" applyFill="1"/>
    <xf numFmtId="1" fontId="12" fillId="0" borderId="0" xfId="0" applyNumberFormat="1" applyFont="1" applyFill="1"/>
    <xf numFmtId="3" fontId="12" fillId="0" borderId="0" xfId="0" applyNumberFormat="1" applyFont="1" applyFill="1" applyBorder="1"/>
    <xf numFmtId="3" fontId="17" fillId="0" borderId="0" xfId="0" applyNumberFormat="1" applyFont="1" applyFill="1"/>
    <xf numFmtId="1" fontId="24" fillId="0" borderId="0" xfId="54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192" fontId="26" fillId="0" borderId="7" xfId="0" applyNumberFormat="1" applyFont="1" applyBorder="1" applyAlignment="1">
      <alignment horizontal="center" vertical="center" wrapText="1"/>
    </xf>
    <xf numFmtId="3" fontId="26" fillId="0" borderId="7" xfId="54" applyNumberFormat="1" applyFont="1" applyFill="1" applyBorder="1" applyAlignment="1">
      <alignment horizontal="center" vertical="center" wrapText="1"/>
    </xf>
    <xf numFmtId="3" fontId="25" fillId="0" borderId="7" xfId="54" applyNumberFormat="1" applyFont="1" applyFill="1" applyBorder="1" applyAlignment="1">
      <alignment horizontal="center" vertical="center" wrapText="1"/>
    </xf>
    <xf numFmtId="3" fontId="25" fillId="0" borderId="7" xfId="54" applyNumberFormat="1" applyFont="1" applyBorder="1" applyAlignment="1">
      <alignment horizontal="center" vertical="center" wrapText="1"/>
    </xf>
    <xf numFmtId="3" fontId="26" fillId="0" borderId="7" xfId="54" applyNumberFormat="1" applyFont="1" applyBorder="1" applyAlignment="1">
      <alignment horizontal="center" vertical="center" wrapText="1"/>
    </xf>
    <xf numFmtId="0" fontId="26" fillId="0" borderId="7" xfId="54" applyFont="1" applyFill="1" applyBorder="1" applyAlignment="1">
      <alignment horizontal="center" vertical="center" wrapText="1"/>
    </xf>
    <xf numFmtId="0" fontId="26" fillId="0" borderId="7" xfId="55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/>
    </xf>
    <xf numFmtId="0" fontId="26" fillId="24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192" fontId="31" fillId="0" borderId="7" xfId="0" applyNumberFormat="1" applyFont="1" applyFill="1" applyBorder="1" applyAlignment="1">
      <alignment horizontal="center" vertical="justify"/>
    </xf>
    <xf numFmtId="3" fontId="31" fillId="0" borderId="7" xfId="0" applyNumberFormat="1" applyFont="1" applyFill="1" applyBorder="1" applyAlignment="1">
      <alignment horizontal="center" vertical="center"/>
    </xf>
    <xf numFmtId="3" fontId="32" fillId="0" borderId="7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49" fontId="26" fillId="0" borderId="7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" fontId="26" fillId="0" borderId="7" xfId="56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 shrinkToFit="1"/>
    </xf>
    <xf numFmtId="0" fontId="25" fillId="0" borderId="7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horizontal="left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left" vertical="center" wrapText="1"/>
    </xf>
    <xf numFmtId="3" fontId="26" fillId="0" borderId="7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 applyProtection="1"/>
    <xf numFmtId="3" fontId="26" fillId="0" borderId="0" xfId="0" applyNumberFormat="1" applyFont="1" applyFill="1" applyAlignment="1">
      <alignment horizontal="left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192" fontId="26" fillId="0" borderId="7" xfId="54" applyNumberFormat="1" applyFont="1" applyFill="1" applyBorder="1" applyAlignment="1">
      <alignment horizontal="center" vertical="center" wrapText="1"/>
    </xf>
    <xf numFmtId="192" fontId="26" fillId="0" borderId="7" xfId="54" applyNumberFormat="1" applyFont="1" applyBorder="1" applyAlignment="1">
      <alignment horizontal="center" vertical="center" wrapText="1"/>
    </xf>
    <xf numFmtId="192" fontId="26" fillId="0" borderId="7" xfId="0" applyNumberFormat="1" applyFont="1" applyFill="1" applyBorder="1" applyAlignment="1" applyProtection="1"/>
    <xf numFmtId="1" fontId="26" fillId="0" borderId="7" xfId="0" applyNumberFormat="1" applyFont="1" applyBorder="1" applyAlignment="1">
      <alignment horizontal="center" vertical="center" wrapText="1"/>
    </xf>
    <xf numFmtId="192" fontId="26" fillId="0" borderId="7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192" fontId="25" fillId="0" borderId="7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12" xfId="0" applyFont="1" applyFill="1" applyBorder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right" vertical="center" wrapText="1"/>
    </xf>
  </cellXfs>
  <cellStyles count="6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Обычный_Лист1" xfId="54"/>
    <cellStyle name="Обычный_Лист1_передача (2)" xfId="55"/>
    <cellStyle name="Обычный_передача (2)" xfId="56"/>
    <cellStyle name="Плохой" xfId="57"/>
    <cellStyle name="Пояснение" xfId="58"/>
    <cellStyle name="Примечание" xfId="59"/>
    <cellStyle name="Связанная ячейка" xfId="60"/>
    <cellStyle name="Стиль 1" xfId="61"/>
    <cellStyle name="Текст предупреждения" xfId="62"/>
    <cellStyle name="Хороший" xfId="6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topLeftCell="E1" zoomScale="90" zoomScaleNormal="85" zoomScaleSheetLayoutView="90" workbookViewId="0">
      <selection activeCell="E4" sqref="E4"/>
    </sheetView>
  </sheetViews>
  <sheetFormatPr defaultColWidth="9.1640625" defaultRowHeight="12.75"/>
  <cols>
    <col min="1" max="1" width="14.5" style="2" hidden="1" customWidth="1"/>
    <col min="2" max="2" width="15.5" style="5" customWidth="1"/>
    <col min="3" max="3" width="12.83203125" style="5" customWidth="1"/>
    <col min="4" max="4" width="12" style="5" customWidth="1"/>
    <col min="5" max="5" width="66.33203125" style="2" customWidth="1"/>
    <col min="6" max="6" width="69.6640625" style="2" customWidth="1"/>
    <col min="7" max="7" width="15.5" style="2" customWidth="1"/>
    <col min="8" max="8" width="14.83203125" style="2" customWidth="1"/>
    <col min="9" max="9" width="15.1640625" style="2" customWidth="1"/>
    <col min="10" max="10" width="18.1640625" style="2" customWidth="1"/>
    <col min="11" max="11" width="15.5" style="1" customWidth="1"/>
    <col min="12" max="12" width="11.33203125" style="1" bestFit="1" customWidth="1"/>
    <col min="13" max="13" width="10.1640625" style="1" customWidth="1"/>
    <col min="14" max="14" width="10.1640625" style="1" bestFit="1" customWidth="1"/>
    <col min="15" max="16384" width="9.1640625" style="1"/>
  </cols>
  <sheetData>
    <row r="1" spans="1:14" s="26" customFormat="1" ht="69.75" customHeight="1">
      <c r="A1" s="78"/>
      <c r="B1" s="85" t="s">
        <v>19</v>
      </c>
      <c r="C1" s="85"/>
      <c r="D1" s="85"/>
      <c r="E1" s="85"/>
      <c r="F1" s="85"/>
      <c r="G1" s="85"/>
      <c r="H1" s="85"/>
      <c r="I1" s="85"/>
      <c r="J1" s="85"/>
    </row>
    <row r="2" spans="1:14" s="26" customFormat="1" ht="45.6" customHeight="1">
      <c r="A2" s="79"/>
      <c r="B2" s="82" t="s">
        <v>52</v>
      </c>
      <c r="C2" s="82"/>
      <c r="D2" s="82"/>
      <c r="E2" s="82"/>
      <c r="F2" s="82"/>
      <c r="G2" s="82"/>
      <c r="H2" s="82"/>
      <c r="I2" s="82"/>
      <c r="J2" s="82"/>
    </row>
    <row r="3" spans="1:14" s="81" customFormat="1" ht="18.75" customHeight="1">
      <c r="A3" s="80"/>
      <c r="B3" s="84" t="s">
        <v>2</v>
      </c>
      <c r="C3" s="84"/>
      <c r="D3" s="84"/>
      <c r="E3" s="84"/>
      <c r="F3" s="84"/>
      <c r="G3" s="84"/>
      <c r="H3" s="84"/>
      <c r="I3" s="84"/>
      <c r="J3" s="84"/>
    </row>
    <row r="4" spans="1:14" ht="178.5" customHeight="1">
      <c r="A4" s="77" t="s">
        <v>0</v>
      </c>
      <c r="B4" s="63" t="s">
        <v>21</v>
      </c>
      <c r="C4" s="75" t="s">
        <v>22</v>
      </c>
      <c r="D4" s="75" t="s">
        <v>23</v>
      </c>
      <c r="E4" s="63" t="s">
        <v>24</v>
      </c>
      <c r="F4" s="47" t="s">
        <v>20</v>
      </c>
      <c r="G4" s="47" t="s">
        <v>60</v>
      </c>
      <c r="H4" s="47" t="s">
        <v>54</v>
      </c>
      <c r="I4" s="47" t="s">
        <v>55</v>
      </c>
      <c r="J4" s="47" t="s">
        <v>53</v>
      </c>
    </row>
    <row r="5" spans="1:14" ht="23.25" customHeight="1">
      <c r="A5" s="6"/>
      <c r="B5" s="3">
        <v>1</v>
      </c>
      <c r="C5" s="3">
        <f>B5+1</f>
        <v>2</v>
      </c>
      <c r="D5" s="3">
        <f t="shared" ref="D5:J5" si="0">C5+1</f>
        <v>3</v>
      </c>
      <c r="E5" s="3">
        <f t="shared" si="0"/>
        <v>4</v>
      </c>
      <c r="F5" s="3">
        <f t="shared" si="0"/>
        <v>5</v>
      </c>
      <c r="G5" s="3">
        <f t="shared" si="0"/>
        <v>6</v>
      </c>
      <c r="H5" s="3">
        <f t="shared" si="0"/>
        <v>7</v>
      </c>
      <c r="I5" s="3">
        <f t="shared" si="0"/>
        <v>8</v>
      </c>
      <c r="J5" s="3">
        <f t="shared" si="0"/>
        <v>9</v>
      </c>
    </row>
    <row r="6" spans="1:14" ht="30.75" customHeight="1">
      <c r="A6" s="8"/>
      <c r="B6" s="62" t="s">
        <v>7</v>
      </c>
      <c r="C6" s="63"/>
      <c r="D6" s="63"/>
      <c r="E6" s="64" t="s">
        <v>3</v>
      </c>
      <c r="F6" s="51"/>
      <c r="G6" s="12"/>
      <c r="H6" s="12">
        <f>H7</f>
        <v>160496089</v>
      </c>
      <c r="I6" s="12">
        <f>I7</f>
        <v>12912300</v>
      </c>
      <c r="J6" s="12"/>
    </row>
    <row r="7" spans="1:14" ht="40.5" customHeight="1">
      <c r="A7" s="8"/>
      <c r="B7" s="62" t="s">
        <v>8</v>
      </c>
      <c r="C7" s="63"/>
      <c r="D7" s="63"/>
      <c r="E7" s="64" t="s">
        <v>4</v>
      </c>
      <c r="F7" s="51"/>
      <c r="G7" s="12"/>
      <c r="H7" s="12">
        <f>H8+H28+H42+H43+H44+H45+H56</f>
        <v>160496089</v>
      </c>
      <c r="I7" s="12">
        <f>I8+I28+I42+I43+I44+I45+I56</f>
        <v>12912300</v>
      </c>
      <c r="J7" s="12"/>
      <c r="N7" s="24"/>
    </row>
    <row r="8" spans="1:14" ht="71.25" customHeight="1">
      <c r="A8" s="8"/>
      <c r="B8" s="52" t="s">
        <v>11</v>
      </c>
      <c r="C8" s="53">
        <v>6050</v>
      </c>
      <c r="D8" s="52" t="s">
        <v>9</v>
      </c>
      <c r="E8" s="53" t="s">
        <v>10</v>
      </c>
      <c r="F8" s="51"/>
      <c r="G8" s="12"/>
      <c r="H8" s="12">
        <f>SUM(H9:H27)</f>
        <v>22678808</v>
      </c>
      <c r="I8" s="12">
        <f>SUM(I9:I27)</f>
        <v>1831816</v>
      </c>
      <c r="J8" s="12"/>
      <c r="N8" s="24"/>
    </row>
    <row r="9" spans="1:14" ht="45.75" customHeight="1">
      <c r="A9" s="9">
        <v>150121</v>
      </c>
      <c r="B9" s="52"/>
      <c r="C9" s="53"/>
      <c r="D9" s="52"/>
      <c r="E9" s="53"/>
      <c r="F9" s="10" t="s">
        <v>81</v>
      </c>
      <c r="G9" s="72" t="s">
        <v>129</v>
      </c>
      <c r="H9" s="13">
        <v>724763</v>
      </c>
      <c r="I9" s="13">
        <v>9800</v>
      </c>
      <c r="J9" s="37">
        <v>80</v>
      </c>
      <c r="K9" s="59">
        <f>I9+I10+I11+I12+I13+I14+I15+I16+I17+I18+I19+I20+I21+I22+I23+I24+I25+I26+I27</f>
        <v>1831816</v>
      </c>
      <c r="L9" s="23"/>
      <c r="M9" s="23"/>
      <c r="N9" s="36"/>
    </row>
    <row r="10" spans="1:14" ht="45.75" customHeight="1">
      <c r="A10" s="9"/>
      <c r="B10" s="52"/>
      <c r="C10" s="53"/>
      <c r="D10" s="52"/>
      <c r="E10" s="53"/>
      <c r="F10" s="10" t="s">
        <v>82</v>
      </c>
      <c r="G10" s="72" t="s">
        <v>129</v>
      </c>
      <c r="H10" s="13">
        <v>1606866</v>
      </c>
      <c r="I10" s="13">
        <v>16560</v>
      </c>
      <c r="J10" s="37">
        <v>100</v>
      </c>
      <c r="K10" s="16"/>
      <c r="L10" s="23"/>
      <c r="M10" s="23"/>
      <c r="N10" s="36"/>
    </row>
    <row r="11" spans="1:14" ht="48" customHeight="1">
      <c r="A11" s="9"/>
      <c r="B11" s="52"/>
      <c r="C11" s="53"/>
      <c r="D11" s="52"/>
      <c r="E11" s="53"/>
      <c r="F11" s="10" t="s">
        <v>83</v>
      </c>
      <c r="G11" s="68" t="s">
        <v>129</v>
      </c>
      <c r="H11" s="14">
        <v>1575966</v>
      </c>
      <c r="I11" s="14">
        <v>9800</v>
      </c>
      <c r="J11" s="73">
        <v>7</v>
      </c>
      <c r="K11" s="16"/>
      <c r="L11" s="23"/>
      <c r="M11" s="23"/>
      <c r="N11" s="36"/>
    </row>
    <row r="12" spans="1:14" ht="47.25" customHeight="1">
      <c r="A12" s="9"/>
      <c r="B12" s="52"/>
      <c r="C12" s="53"/>
      <c r="D12" s="52"/>
      <c r="E12" s="53"/>
      <c r="F12" s="10" t="s">
        <v>85</v>
      </c>
      <c r="G12" s="68" t="s">
        <v>129</v>
      </c>
      <c r="H12" s="14">
        <v>1002404</v>
      </c>
      <c r="I12" s="14">
        <v>14466</v>
      </c>
      <c r="J12" s="73">
        <v>7</v>
      </c>
      <c r="K12" s="16"/>
      <c r="L12" s="23"/>
      <c r="M12" s="23"/>
      <c r="N12" s="36"/>
    </row>
    <row r="13" spans="1:14" ht="48" customHeight="1">
      <c r="A13" s="9"/>
      <c r="B13" s="52"/>
      <c r="C13" s="53"/>
      <c r="D13" s="52"/>
      <c r="E13" s="53"/>
      <c r="F13" s="10" t="s">
        <v>136</v>
      </c>
      <c r="G13" s="68" t="s">
        <v>129</v>
      </c>
      <c r="H13" s="14">
        <v>1233733</v>
      </c>
      <c r="I13" s="14">
        <v>48343</v>
      </c>
      <c r="J13" s="73">
        <v>7</v>
      </c>
      <c r="K13" s="16"/>
      <c r="L13" s="23"/>
      <c r="M13" s="23"/>
      <c r="N13" s="36"/>
    </row>
    <row r="14" spans="1:14" ht="47.25" customHeight="1">
      <c r="A14" s="9"/>
      <c r="B14" s="52"/>
      <c r="C14" s="53"/>
      <c r="D14" s="52"/>
      <c r="E14" s="53"/>
      <c r="F14" s="10" t="s">
        <v>88</v>
      </c>
      <c r="G14" s="72" t="s">
        <v>129</v>
      </c>
      <c r="H14" s="13">
        <v>1741571</v>
      </c>
      <c r="I14" s="13">
        <v>53963</v>
      </c>
      <c r="J14" s="37">
        <v>7</v>
      </c>
      <c r="K14" s="16"/>
      <c r="L14" s="23"/>
      <c r="M14" s="23"/>
      <c r="N14" s="36"/>
    </row>
    <row r="15" spans="1:14" ht="48" customHeight="1">
      <c r="A15" s="9"/>
      <c r="B15" s="52"/>
      <c r="C15" s="53"/>
      <c r="D15" s="52"/>
      <c r="E15" s="53"/>
      <c r="F15" s="10" t="s">
        <v>89</v>
      </c>
      <c r="G15" s="72" t="s">
        <v>129</v>
      </c>
      <c r="H15" s="13">
        <v>1240000</v>
      </c>
      <c r="I15" s="13">
        <v>20680</v>
      </c>
      <c r="J15" s="37">
        <v>7</v>
      </c>
      <c r="K15" s="16"/>
      <c r="L15" s="23"/>
      <c r="M15" s="23"/>
      <c r="N15" s="36"/>
    </row>
    <row r="16" spans="1:14" ht="48" customHeight="1">
      <c r="A16" s="9"/>
      <c r="B16" s="52"/>
      <c r="C16" s="53"/>
      <c r="D16" s="52"/>
      <c r="E16" s="53"/>
      <c r="F16" s="10" t="s">
        <v>90</v>
      </c>
      <c r="G16" s="72" t="s">
        <v>129</v>
      </c>
      <c r="H16" s="13">
        <v>1236724</v>
      </c>
      <c r="I16" s="13">
        <v>38369</v>
      </c>
      <c r="J16" s="37">
        <v>100</v>
      </c>
      <c r="K16" s="16"/>
      <c r="L16" s="23"/>
      <c r="M16" s="23"/>
      <c r="N16" s="36"/>
    </row>
    <row r="17" spans="1:14" ht="48" customHeight="1">
      <c r="A17" s="9"/>
      <c r="B17" s="52"/>
      <c r="C17" s="53"/>
      <c r="D17" s="52"/>
      <c r="E17" s="53"/>
      <c r="F17" s="10" t="s">
        <v>97</v>
      </c>
      <c r="G17" s="72" t="s">
        <v>129</v>
      </c>
      <c r="H17" s="13">
        <v>1200000</v>
      </c>
      <c r="I17" s="13">
        <v>46000</v>
      </c>
      <c r="J17" s="37">
        <v>7</v>
      </c>
      <c r="K17" s="16"/>
      <c r="L17" s="23"/>
      <c r="M17" s="23"/>
      <c r="N17" s="36"/>
    </row>
    <row r="18" spans="1:14" ht="48" customHeight="1">
      <c r="A18" s="9"/>
      <c r="B18" s="52"/>
      <c r="C18" s="53"/>
      <c r="D18" s="52"/>
      <c r="E18" s="53"/>
      <c r="F18" s="10" t="s">
        <v>98</v>
      </c>
      <c r="G18" s="68" t="s">
        <v>129</v>
      </c>
      <c r="H18" s="14">
        <v>1200000</v>
      </c>
      <c r="I18" s="14">
        <v>46000</v>
      </c>
      <c r="J18" s="73">
        <v>7</v>
      </c>
      <c r="K18" s="16"/>
      <c r="L18" s="23"/>
      <c r="M18" s="23"/>
      <c r="N18" s="36"/>
    </row>
    <row r="19" spans="1:14" ht="48" customHeight="1">
      <c r="A19" s="9"/>
      <c r="B19" s="52"/>
      <c r="C19" s="53"/>
      <c r="D19" s="52"/>
      <c r="E19" s="53"/>
      <c r="F19" s="10" t="s">
        <v>99</v>
      </c>
      <c r="G19" s="68" t="s">
        <v>129</v>
      </c>
      <c r="H19" s="14">
        <v>1200000</v>
      </c>
      <c r="I19" s="14">
        <v>50000</v>
      </c>
      <c r="J19" s="73">
        <v>7</v>
      </c>
      <c r="K19" s="16"/>
      <c r="L19" s="23"/>
      <c r="M19" s="23"/>
      <c r="N19" s="36"/>
    </row>
    <row r="20" spans="1:14" ht="48" customHeight="1">
      <c r="A20" s="9"/>
      <c r="B20" s="52"/>
      <c r="C20" s="53"/>
      <c r="D20" s="52"/>
      <c r="E20" s="53"/>
      <c r="F20" s="10" t="s">
        <v>100</v>
      </c>
      <c r="G20" s="68" t="s">
        <v>129</v>
      </c>
      <c r="H20" s="14">
        <v>1500000</v>
      </c>
      <c r="I20" s="14">
        <v>50000</v>
      </c>
      <c r="J20" s="73">
        <v>7</v>
      </c>
      <c r="K20" s="16"/>
      <c r="L20" s="23"/>
      <c r="M20" s="23"/>
      <c r="N20" s="36"/>
    </row>
    <row r="21" spans="1:14" ht="48" customHeight="1">
      <c r="A21" s="9"/>
      <c r="B21" s="52"/>
      <c r="C21" s="53"/>
      <c r="D21" s="52"/>
      <c r="E21" s="53"/>
      <c r="F21" s="10" t="s">
        <v>101</v>
      </c>
      <c r="G21" s="14" t="s">
        <v>129</v>
      </c>
      <c r="H21" s="14">
        <v>3413254</v>
      </c>
      <c r="I21" s="14">
        <v>200000</v>
      </c>
      <c r="J21" s="73">
        <v>6</v>
      </c>
      <c r="K21" s="16"/>
      <c r="L21" s="23"/>
      <c r="M21" s="23"/>
      <c r="N21" s="36"/>
    </row>
    <row r="22" spans="1:14" ht="48" customHeight="1">
      <c r="A22" s="9"/>
      <c r="B22" s="52"/>
      <c r="C22" s="53"/>
      <c r="D22" s="52"/>
      <c r="E22" s="53"/>
      <c r="F22" s="10" t="s">
        <v>102</v>
      </c>
      <c r="G22" s="14" t="s">
        <v>129</v>
      </c>
      <c r="H22" s="14">
        <v>922332</v>
      </c>
      <c r="I22" s="14">
        <v>400000</v>
      </c>
      <c r="J22" s="73">
        <v>44.4</v>
      </c>
      <c r="K22" s="16"/>
      <c r="L22" s="23"/>
      <c r="M22" s="23"/>
      <c r="N22" s="36"/>
    </row>
    <row r="23" spans="1:14" ht="64.5" customHeight="1">
      <c r="A23" s="9"/>
      <c r="B23" s="52"/>
      <c r="C23" s="53"/>
      <c r="D23" s="52"/>
      <c r="E23" s="53"/>
      <c r="F23" s="19" t="s">
        <v>103</v>
      </c>
      <c r="G23" s="68" t="s">
        <v>130</v>
      </c>
      <c r="H23" s="14">
        <v>591463</v>
      </c>
      <c r="I23" s="14">
        <v>343077</v>
      </c>
      <c r="J23" s="37">
        <v>100</v>
      </c>
      <c r="K23" s="16"/>
      <c r="L23" s="23"/>
      <c r="M23" s="23"/>
      <c r="N23" s="36"/>
    </row>
    <row r="24" spans="1:14" ht="48" customHeight="1">
      <c r="A24" s="9"/>
      <c r="B24" s="52"/>
      <c r="C24" s="53"/>
      <c r="D24" s="52"/>
      <c r="E24" s="53"/>
      <c r="F24" s="19" t="s">
        <v>105</v>
      </c>
      <c r="G24" s="68" t="s">
        <v>130</v>
      </c>
      <c r="H24" s="14">
        <v>781658</v>
      </c>
      <c r="I24" s="14">
        <v>330911</v>
      </c>
      <c r="J24" s="37">
        <v>100</v>
      </c>
      <c r="K24" s="16"/>
      <c r="L24" s="23"/>
      <c r="M24" s="23"/>
      <c r="N24" s="36"/>
    </row>
    <row r="25" spans="1:14" ht="48" customHeight="1">
      <c r="A25" s="9"/>
      <c r="B25" s="52"/>
      <c r="C25" s="53"/>
      <c r="D25" s="52"/>
      <c r="E25" s="53"/>
      <c r="F25" s="19" t="s">
        <v>106</v>
      </c>
      <c r="G25" s="68">
        <v>2019</v>
      </c>
      <c r="H25" s="14">
        <v>312816</v>
      </c>
      <c r="I25" s="14">
        <v>53847</v>
      </c>
      <c r="J25" s="37">
        <v>18</v>
      </c>
      <c r="K25" s="16"/>
      <c r="L25" s="23"/>
      <c r="M25" s="23"/>
      <c r="N25" s="36"/>
    </row>
    <row r="26" spans="1:14" ht="48" customHeight="1">
      <c r="A26" s="9"/>
      <c r="B26" s="52"/>
      <c r="C26" s="53"/>
      <c r="D26" s="52"/>
      <c r="E26" s="53"/>
      <c r="F26" s="19" t="s">
        <v>107</v>
      </c>
      <c r="G26" s="68">
        <v>2019</v>
      </c>
      <c r="H26" s="14">
        <v>718048</v>
      </c>
      <c r="I26" s="14">
        <v>50000</v>
      </c>
      <c r="J26" s="37">
        <v>7.1</v>
      </c>
      <c r="K26" s="16"/>
      <c r="L26" s="23"/>
      <c r="M26" s="23"/>
      <c r="N26" s="36"/>
    </row>
    <row r="27" spans="1:14" ht="48" customHeight="1">
      <c r="A27" s="9"/>
      <c r="B27" s="52"/>
      <c r="C27" s="53"/>
      <c r="D27" s="52"/>
      <c r="E27" s="53"/>
      <c r="F27" s="19" t="s">
        <v>135</v>
      </c>
      <c r="G27" s="68">
        <v>2019</v>
      </c>
      <c r="H27" s="14">
        <v>477210</v>
      </c>
      <c r="I27" s="14">
        <v>50000</v>
      </c>
      <c r="J27" s="37">
        <v>11.1</v>
      </c>
      <c r="K27" s="16"/>
      <c r="L27" s="23"/>
      <c r="M27" s="23"/>
      <c r="N27" s="36"/>
    </row>
    <row r="28" spans="1:14" ht="48" customHeight="1">
      <c r="A28" s="9"/>
      <c r="B28" s="52" t="s">
        <v>18</v>
      </c>
      <c r="C28" s="53">
        <v>7310</v>
      </c>
      <c r="D28" s="52" t="s">
        <v>16</v>
      </c>
      <c r="E28" s="53" t="s">
        <v>56</v>
      </c>
      <c r="F28" s="10"/>
      <c r="G28" s="14"/>
      <c r="H28" s="14">
        <f>SUM(H29:H41)</f>
        <v>18820403</v>
      </c>
      <c r="I28" s="14">
        <f>SUM(I29:I41)</f>
        <v>634384</v>
      </c>
      <c r="J28" s="76"/>
      <c r="K28" s="16"/>
      <c r="L28" s="23"/>
      <c r="M28" s="23"/>
      <c r="N28" s="36"/>
    </row>
    <row r="29" spans="1:14" ht="48" customHeight="1">
      <c r="A29" s="9"/>
      <c r="B29" s="52"/>
      <c r="C29" s="53"/>
      <c r="D29" s="52"/>
      <c r="E29" s="53"/>
      <c r="F29" s="10" t="s">
        <v>80</v>
      </c>
      <c r="G29" s="14" t="s">
        <v>130</v>
      </c>
      <c r="H29" s="14">
        <v>1798579</v>
      </c>
      <c r="I29" s="14">
        <v>52513</v>
      </c>
      <c r="J29" s="73">
        <v>100</v>
      </c>
      <c r="K29" s="60">
        <f>I29+I30+I31+I32+I33+I34+I35+I36+I37+I38+I39+I40+I41</f>
        <v>634384</v>
      </c>
      <c r="L29" s="23"/>
      <c r="M29" s="23"/>
      <c r="N29" s="36"/>
    </row>
    <row r="30" spans="1:14" ht="48" customHeight="1">
      <c r="A30" s="9"/>
      <c r="B30" s="52"/>
      <c r="C30" s="53"/>
      <c r="D30" s="52"/>
      <c r="E30" s="53"/>
      <c r="F30" s="10" t="s">
        <v>84</v>
      </c>
      <c r="G30" s="68">
        <v>2019</v>
      </c>
      <c r="H30" s="14">
        <v>2087060</v>
      </c>
      <c r="I30" s="14">
        <v>26989</v>
      </c>
      <c r="J30" s="73">
        <v>7</v>
      </c>
      <c r="K30" s="16"/>
      <c r="L30" s="23"/>
      <c r="M30" s="23"/>
      <c r="N30" s="36"/>
    </row>
    <row r="31" spans="1:14" ht="48" customHeight="1">
      <c r="A31" s="9"/>
      <c r="B31" s="52"/>
      <c r="C31" s="53"/>
      <c r="D31" s="52"/>
      <c r="E31" s="53"/>
      <c r="F31" s="10" t="s">
        <v>86</v>
      </c>
      <c r="G31" s="68">
        <v>2019</v>
      </c>
      <c r="H31" s="14">
        <v>1420843</v>
      </c>
      <c r="I31" s="14">
        <v>43396</v>
      </c>
      <c r="J31" s="73">
        <v>7</v>
      </c>
      <c r="K31" s="16"/>
      <c r="L31" s="23"/>
      <c r="M31" s="23"/>
      <c r="N31" s="36"/>
    </row>
    <row r="32" spans="1:14" ht="48" customHeight="1">
      <c r="A32" s="9"/>
      <c r="B32" s="52"/>
      <c r="C32" s="53"/>
      <c r="D32" s="52"/>
      <c r="E32" s="53"/>
      <c r="F32" s="10" t="s">
        <v>87</v>
      </c>
      <c r="G32" s="68">
        <v>2019</v>
      </c>
      <c r="H32" s="14">
        <v>2097590</v>
      </c>
      <c r="I32" s="14">
        <v>99112</v>
      </c>
      <c r="J32" s="73">
        <v>7</v>
      </c>
      <c r="K32" s="16"/>
      <c r="L32" s="23"/>
      <c r="M32" s="23"/>
      <c r="N32" s="36"/>
    </row>
    <row r="33" spans="1:14" ht="48" customHeight="1">
      <c r="A33" s="9"/>
      <c r="B33" s="52"/>
      <c r="C33" s="53"/>
      <c r="D33" s="52"/>
      <c r="E33" s="53"/>
      <c r="F33" s="10" t="s">
        <v>91</v>
      </c>
      <c r="G33" s="68" t="s">
        <v>129</v>
      </c>
      <c r="H33" s="14">
        <v>1559034</v>
      </c>
      <c r="I33" s="14">
        <v>6000</v>
      </c>
      <c r="J33" s="73">
        <v>100</v>
      </c>
      <c r="K33" s="16"/>
      <c r="L33" s="23"/>
      <c r="M33" s="23"/>
      <c r="N33" s="36"/>
    </row>
    <row r="34" spans="1:14" ht="48" customHeight="1">
      <c r="A34" s="9"/>
      <c r="B34" s="52"/>
      <c r="C34" s="53"/>
      <c r="D34" s="52"/>
      <c r="E34" s="53"/>
      <c r="F34" s="10" t="s">
        <v>92</v>
      </c>
      <c r="G34" s="68">
        <v>2019</v>
      </c>
      <c r="H34" s="14">
        <v>1225063</v>
      </c>
      <c r="I34" s="14">
        <v>41961</v>
      </c>
      <c r="J34" s="73">
        <v>100</v>
      </c>
      <c r="K34" s="16"/>
      <c r="L34" s="23"/>
      <c r="M34" s="23"/>
      <c r="N34" s="36"/>
    </row>
    <row r="35" spans="1:14" ht="48" customHeight="1">
      <c r="A35" s="9"/>
      <c r="B35" s="52"/>
      <c r="C35" s="53"/>
      <c r="D35" s="52"/>
      <c r="E35" s="53"/>
      <c r="F35" s="10" t="s">
        <v>93</v>
      </c>
      <c r="G35" s="14" t="s">
        <v>130</v>
      </c>
      <c r="H35" s="14">
        <v>1225063</v>
      </c>
      <c r="I35" s="14">
        <v>29248</v>
      </c>
      <c r="J35" s="73">
        <v>100</v>
      </c>
      <c r="K35" s="16"/>
      <c r="L35" s="23"/>
      <c r="M35" s="23"/>
      <c r="N35" s="36"/>
    </row>
    <row r="36" spans="1:14" ht="48" customHeight="1">
      <c r="A36" s="9"/>
      <c r="B36" s="52"/>
      <c r="C36" s="53"/>
      <c r="D36" s="52"/>
      <c r="E36" s="53"/>
      <c r="F36" s="10" t="s">
        <v>94</v>
      </c>
      <c r="G36" s="14" t="s">
        <v>139</v>
      </c>
      <c r="H36" s="14">
        <v>1400000</v>
      </c>
      <c r="I36" s="14">
        <v>10646</v>
      </c>
      <c r="J36" s="73">
        <v>7</v>
      </c>
      <c r="K36" s="16"/>
      <c r="L36" s="23"/>
      <c r="M36" s="23"/>
      <c r="N36" s="36"/>
    </row>
    <row r="37" spans="1:14" ht="48" customHeight="1">
      <c r="A37" s="9"/>
      <c r="B37" s="52"/>
      <c r="C37" s="53"/>
      <c r="D37" s="52"/>
      <c r="E37" s="53"/>
      <c r="F37" s="10" t="s">
        <v>95</v>
      </c>
      <c r="G37" s="14" t="s">
        <v>139</v>
      </c>
      <c r="H37" s="14">
        <v>3200000</v>
      </c>
      <c r="I37" s="14">
        <v>70454</v>
      </c>
      <c r="J37" s="73">
        <v>7</v>
      </c>
      <c r="K37" s="16"/>
      <c r="L37" s="23"/>
      <c r="M37" s="23"/>
      <c r="N37" s="36"/>
    </row>
    <row r="38" spans="1:14" ht="48" customHeight="1">
      <c r="A38" s="9"/>
      <c r="B38" s="52"/>
      <c r="C38" s="53"/>
      <c r="D38" s="52"/>
      <c r="E38" s="53"/>
      <c r="F38" s="10" t="s">
        <v>96</v>
      </c>
      <c r="G38" s="14">
        <v>2019</v>
      </c>
      <c r="H38" s="14">
        <v>1700000</v>
      </c>
      <c r="I38" s="14">
        <v>81900</v>
      </c>
      <c r="J38" s="73">
        <v>100</v>
      </c>
      <c r="K38" s="16"/>
      <c r="L38" s="23"/>
      <c r="M38" s="23"/>
      <c r="N38" s="36"/>
    </row>
    <row r="39" spans="1:14" ht="48" customHeight="1">
      <c r="A39" s="9"/>
      <c r="B39" s="52"/>
      <c r="C39" s="53"/>
      <c r="D39" s="52"/>
      <c r="E39" s="53"/>
      <c r="F39" s="19" t="s">
        <v>104</v>
      </c>
      <c r="G39" s="14" t="s">
        <v>133</v>
      </c>
      <c r="H39" s="14">
        <v>285953</v>
      </c>
      <c r="I39" s="14">
        <v>98264</v>
      </c>
      <c r="J39" s="73">
        <v>100</v>
      </c>
      <c r="K39" s="16"/>
      <c r="L39" s="23"/>
      <c r="M39" s="23"/>
      <c r="N39" s="36"/>
    </row>
    <row r="40" spans="1:14" ht="48" customHeight="1">
      <c r="A40" s="9"/>
      <c r="B40" s="52"/>
      <c r="C40" s="53"/>
      <c r="D40" s="52"/>
      <c r="E40" s="53"/>
      <c r="F40" s="19" t="s">
        <v>131</v>
      </c>
      <c r="G40" s="14" t="s">
        <v>130</v>
      </c>
      <c r="H40" s="14">
        <v>249736</v>
      </c>
      <c r="I40" s="14">
        <v>23901</v>
      </c>
      <c r="J40" s="73">
        <v>100</v>
      </c>
      <c r="K40" s="16"/>
      <c r="L40" s="23"/>
      <c r="M40" s="23"/>
      <c r="N40" s="36"/>
    </row>
    <row r="41" spans="1:14" ht="48" customHeight="1">
      <c r="A41" s="9"/>
      <c r="B41" s="52"/>
      <c r="C41" s="53"/>
      <c r="D41" s="52"/>
      <c r="E41" s="53"/>
      <c r="F41" s="19" t="s">
        <v>132</v>
      </c>
      <c r="G41" s="14" t="s">
        <v>129</v>
      </c>
      <c r="H41" s="14">
        <v>571482</v>
      </c>
      <c r="I41" s="14">
        <v>50000</v>
      </c>
      <c r="J41" s="73">
        <v>9.1</v>
      </c>
      <c r="K41" s="16"/>
      <c r="L41" s="23"/>
      <c r="M41" s="23"/>
      <c r="N41" s="36"/>
    </row>
    <row r="42" spans="1:14" ht="48" customHeight="1">
      <c r="A42" s="9"/>
      <c r="B42" s="52" t="s">
        <v>17</v>
      </c>
      <c r="C42" s="10">
        <v>7330</v>
      </c>
      <c r="D42" s="11" t="s">
        <v>16</v>
      </c>
      <c r="E42" s="53" t="s">
        <v>57</v>
      </c>
      <c r="F42" s="10" t="s">
        <v>138</v>
      </c>
      <c r="G42" s="14" t="s">
        <v>129</v>
      </c>
      <c r="H42" s="14">
        <v>2000000</v>
      </c>
      <c r="I42" s="14">
        <v>70000</v>
      </c>
      <c r="J42" s="73">
        <v>10</v>
      </c>
      <c r="K42" s="61">
        <f>I42</f>
        <v>70000</v>
      </c>
      <c r="L42" s="23"/>
      <c r="M42" s="23"/>
      <c r="N42" s="36"/>
    </row>
    <row r="43" spans="1:14" ht="54.75" customHeight="1">
      <c r="A43" s="9"/>
      <c r="B43" s="52" t="s">
        <v>108</v>
      </c>
      <c r="C43" s="54">
        <v>7340</v>
      </c>
      <c r="D43" s="55" t="s">
        <v>16</v>
      </c>
      <c r="E43" s="53" t="s">
        <v>109</v>
      </c>
      <c r="F43" s="10" t="s">
        <v>140</v>
      </c>
      <c r="G43" s="38" t="s">
        <v>129</v>
      </c>
      <c r="H43" s="14">
        <v>10731369</v>
      </c>
      <c r="I43" s="14">
        <v>300000</v>
      </c>
      <c r="J43" s="69">
        <v>2.8</v>
      </c>
      <c r="K43" s="67">
        <v>300000</v>
      </c>
      <c r="L43" s="23"/>
      <c r="M43" s="23"/>
      <c r="N43" s="36"/>
    </row>
    <row r="44" spans="1:14" ht="39" customHeight="1">
      <c r="A44" s="9"/>
      <c r="B44" s="52" t="s">
        <v>127</v>
      </c>
      <c r="C44" s="54">
        <v>7361</v>
      </c>
      <c r="D44" s="55" t="s">
        <v>5</v>
      </c>
      <c r="E44" s="10" t="s">
        <v>126</v>
      </c>
      <c r="F44" s="56" t="s">
        <v>71</v>
      </c>
      <c r="G44" s="14" t="s">
        <v>130</v>
      </c>
      <c r="H44" s="14">
        <v>91190969</v>
      </c>
      <c r="I44" s="14">
        <v>7900000</v>
      </c>
      <c r="J44" s="73">
        <v>62</v>
      </c>
      <c r="K44" s="23">
        <f>I44</f>
        <v>7900000</v>
      </c>
      <c r="L44" s="23"/>
      <c r="M44" s="23"/>
      <c r="N44" s="36"/>
    </row>
    <row r="45" spans="1:14" ht="39" customHeight="1">
      <c r="A45" s="9"/>
      <c r="B45" s="7" t="s">
        <v>15</v>
      </c>
      <c r="C45" s="44" t="s">
        <v>58</v>
      </c>
      <c r="D45" s="11" t="s">
        <v>13</v>
      </c>
      <c r="E45" s="10" t="s">
        <v>14</v>
      </c>
      <c r="F45" s="56"/>
      <c r="G45" s="14"/>
      <c r="H45" s="14">
        <f>SUM(H46:H55)</f>
        <v>15074540</v>
      </c>
      <c r="I45" s="14">
        <f>SUM(I46:I55)</f>
        <v>2000000</v>
      </c>
      <c r="J45" s="73"/>
      <c r="K45" s="23"/>
      <c r="L45" s="23"/>
      <c r="M45" s="23"/>
      <c r="N45" s="36"/>
    </row>
    <row r="46" spans="1:14" ht="40.5" customHeight="1">
      <c r="A46" s="9">
        <v>150121</v>
      </c>
      <c r="B46" s="7"/>
      <c r="C46" s="44"/>
      <c r="D46" s="11"/>
      <c r="E46" s="10"/>
      <c r="F46" s="10" t="s">
        <v>72</v>
      </c>
      <c r="G46" s="14">
        <v>2019</v>
      </c>
      <c r="H46" s="14"/>
      <c r="I46" s="14">
        <v>150000</v>
      </c>
      <c r="J46" s="73"/>
      <c r="K46" s="23">
        <f>I46+I47+I48+I49+I50+I51+I52+I53+I54+I55</f>
        <v>2000000</v>
      </c>
      <c r="L46" s="16"/>
      <c r="M46" s="16"/>
    </row>
    <row r="47" spans="1:14" ht="33" customHeight="1">
      <c r="A47" s="9">
        <v>150121</v>
      </c>
      <c r="B47" s="7"/>
      <c r="C47" s="44"/>
      <c r="D47" s="11"/>
      <c r="E47" s="10"/>
      <c r="F47" s="10" t="s">
        <v>73</v>
      </c>
      <c r="G47" s="14">
        <v>2019</v>
      </c>
      <c r="H47" s="14"/>
      <c r="I47" s="14">
        <v>100000</v>
      </c>
      <c r="J47" s="73"/>
      <c r="K47" s="16"/>
      <c r="L47" s="16"/>
      <c r="M47" s="16"/>
    </row>
    <row r="48" spans="1:14" ht="38.25" customHeight="1">
      <c r="A48" s="9">
        <v>150121</v>
      </c>
      <c r="B48" s="7"/>
      <c r="C48" s="44"/>
      <c r="D48" s="11"/>
      <c r="E48" s="10"/>
      <c r="F48" s="10" t="s">
        <v>74</v>
      </c>
      <c r="G48" s="14">
        <v>2019</v>
      </c>
      <c r="H48" s="14"/>
      <c r="I48" s="14">
        <v>150000</v>
      </c>
      <c r="J48" s="73"/>
      <c r="K48" s="16"/>
      <c r="L48" s="16"/>
      <c r="M48" s="16"/>
    </row>
    <row r="49" spans="1:13" ht="42" customHeight="1">
      <c r="A49" s="9">
        <v>150121</v>
      </c>
      <c r="B49" s="7"/>
      <c r="C49" s="44"/>
      <c r="D49" s="11"/>
      <c r="E49" s="10"/>
      <c r="F49" s="10" t="s">
        <v>75</v>
      </c>
      <c r="G49" s="38">
        <v>2019</v>
      </c>
      <c r="H49" s="14"/>
      <c r="I49" s="14">
        <v>150000</v>
      </c>
      <c r="J49" s="69"/>
      <c r="K49" s="16"/>
      <c r="L49" s="16"/>
      <c r="M49" s="16"/>
    </row>
    <row r="50" spans="1:13" ht="51" customHeight="1">
      <c r="A50" s="9">
        <v>150121</v>
      </c>
      <c r="B50" s="7"/>
      <c r="C50" s="44"/>
      <c r="D50" s="11"/>
      <c r="E50" s="10"/>
      <c r="F50" s="10" t="s">
        <v>76</v>
      </c>
      <c r="G50" s="38" t="s">
        <v>134</v>
      </c>
      <c r="H50" s="14">
        <v>2589314</v>
      </c>
      <c r="I50" s="14">
        <v>150000</v>
      </c>
      <c r="J50" s="69">
        <v>9.8000000000000007</v>
      </c>
      <c r="K50" s="16"/>
      <c r="L50" s="16"/>
      <c r="M50" s="16"/>
    </row>
    <row r="51" spans="1:13" ht="44.25" customHeight="1">
      <c r="A51" s="9">
        <v>150121</v>
      </c>
      <c r="B51" s="7"/>
      <c r="C51" s="44"/>
      <c r="D51" s="11"/>
      <c r="E51" s="10"/>
      <c r="F51" s="74" t="s">
        <v>77</v>
      </c>
      <c r="G51" s="38" t="s">
        <v>134</v>
      </c>
      <c r="H51" s="14">
        <v>4987787</v>
      </c>
      <c r="I51" s="14">
        <v>400000</v>
      </c>
      <c r="J51" s="69">
        <v>39.799999999999997</v>
      </c>
      <c r="K51" s="16"/>
      <c r="L51" s="16"/>
      <c r="M51" s="16"/>
    </row>
    <row r="52" spans="1:13" ht="51" customHeight="1">
      <c r="A52" s="9">
        <v>150121</v>
      </c>
      <c r="B52" s="7"/>
      <c r="C52" s="44"/>
      <c r="D52" s="11"/>
      <c r="E52" s="10"/>
      <c r="F52" s="10" t="s">
        <v>137</v>
      </c>
      <c r="G52" s="38" t="s">
        <v>129</v>
      </c>
      <c r="H52" s="14">
        <v>1376506</v>
      </c>
      <c r="I52" s="14">
        <v>150000</v>
      </c>
      <c r="J52" s="69">
        <v>11</v>
      </c>
      <c r="K52" s="16"/>
      <c r="L52" s="16"/>
      <c r="M52" s="16"/>
    </row>
    <row r="53" spans="1:13" ht="51" customHeight="1">
      <c r="A53" s="9">
        <v>150121</v>
      </c>
      <c r="B53" s="7"/>
      <c r="C53" s="44"/>
      <c r="D53" s="11"/>
      <c r="E53" s="10"/>
      <c r="F53" s="10" t="s">
        <v>78</v>
      </c>
      <c r="G53" s="38" t="s">
        <v>130</v>
      </c>
      <c r="H53" s="14">
        <v>1340701</v>
      </c>
      <c r="I53" s="14">
        <v>250000</v>
      </c>
      <c r="J53" s="69">
        <v>57.7</v>
      </c>
      <c r="K53" s="16"/>
      <c r="L53" s="16"/>
      <c r="M53" s="16"/>
    </row>
    <row r="54" spans="1:13" ht="51" customHeight="1">
      <c r="A54" s="9"/>
      <c r="B54" s="7"/>
      <c r="C54" s="44"/>
      <c r="D54" s="11"/>
      <c r="E54" s="10"/>
      <c r="F54" s="10" t="s">
        <v>124</v>
      </c>
      <c r="G54" s="38" t="s">
        <v>129</v>
      </c>
      <c r="H54" s="14">
        <v>3299053</v>
      </c>
      <c r="I54" s="14">
        <v>250000</v>
      </c>
      <c r="J54" s="69">
        <v>7.8</v>
      </c>
      <c r="K54" s="16"/>
      <c r="L54" s="16"/>
      <c r="M54" s="16"/>
    </row>
    <row r="55" spans="1:13" ht="46.5" customHeight="1">
      <c r="A55" s="9"/>
      <c r="B55" s="7"/>
      <c r="C55" s="44"/>
      <c r="D55" s="11"/>
      <c r="E55" s="10"/>
      <c r="F55" s="10" t="s">
        <v>79</v>
      </c>
      <c r="G55" s="38" t="s">
        <v>130</v>
      </c>
      <c r="H55" s="14">
        <v>1481179</v>
      </c>
      <c r="I55" s="14">
        <v>250000</v>
      </c>
      <c r="J55" s="69">
        <v>38</v>
      </c>
      <c r="K55" s="16"/>
      <c r="L55" s="16"/>
      <c r="M55" s="16"/>
    </row>
    <row r="56" spans="1:13" ht="48" customHeight="1">
      <c r="A56" s="9"/>
      <c r="B56" s="7" t="s">
        <v>12</v>
      </c>
      <c r="C56" s="44" t="s">
        <v>59</v>
      </c>
      <c r="D56" s="11" t="s">
        <v>5</v>
      </c>
      <c r="E56" s="10" t="s">
        <v>6</v>
      </c>
      <c r="F56" s="4"/>
      <c r="G56" s="41"/>
      <c r="H56" s="13"/>
      <c r="I56" s="13">
        <f>SUM(I57:I97)</f>
        <v>176100</v>
      </c>
      <c r="J56" s="70"/>
      <c r="K56" s="16"/>
      <c r="L56" s="16"/>
      <c r="M56" s="16"/>
    </row>
    <row r="57" spans="1:13" ht="33.75" customHeight="1">
      <c r="A57" s="9"/>
      <c r="B57" s="7"/>
      <c r="C57" s="44"/>
      <c r="D57" s="11"/>
      <c r="E57" s="10"/>
      <c r="F57" s="10" t="s">
        <v>25</v>
      </c>
      <c r="G57" s="10"/>
      <c r="H57" s="50"/>
      <c r="I57" s="65">
        <v>3600</v>
      </c>
      <c r="J57" s="71"/>
    </row>
    <row r="58" spans="1:13" ht="33.75" customHeight="1">
      <c r="A58" s="9"/>
      <c r="B58" s="7"/>
      <c r="C58" s="44"/>
      <c r="D58" s="11"/>
      <c r="E58" s="10"/>
      <c r="F58" s="10" t="s">
        <v>29</v>
      </c>
      <c r="G58" s="10"/>
      <c r="H58" s="50"/>
      <c r="I58" s="65">
        <v>4500</v>
      </c>
      <c r="J58" s="71"/>
    </row>
    <row r="59" spans="1:13" ht="33.75" customHeight="1">
      <c r="A59" s="9"/>
      <c r="B59" s="7"/>
      <c r="C59" s="44"/>
      <c r="D59" s="11"/>
      <c r="E59" s="10"/>
      <c r="F59" s="10" t="s">
        <v>26</v>
      </c>
      <c r="G59" s="10"/>
      <c r="H59" s="50"/>
      <c r="I59" s="65">
        <v>3900</v>
      </c>
      <c r="J59" s="71"/>
    </row>
    <row r="60" spans="1:13" ht="33.75" customHeight="1">
      <c r="A60" s="9"/>
      <c r="B60" s="7"/>
      <c r="C60" s="44"/>
      <c r="D60" s="11"/>
      <c r="E60" s="10"/>
      <c r="F60" s="10" t="s">
        <v>27</v>
      </c>
      <c r="G60" s="10"/>
      <c r="H60" s="50"/>
      <c r="I60" s="65">
        <v>3900</v>
      </c>
      <c r="J60" s="71"/>
    </row>
    <row r="61" spans="1:13" ht="33.75" customHeight="1">
      <c r="A61" s="9"/>
      <c r="B61" s="7"/>
      <c r="C61" s="44"/>
      <c r="D61" s="11"/>
      <c r="E61" s="10"/>
      <c r="F61" s="10" t="s">
        <v>28</v>
      </c>
      <c r="G61" s="10"/>
      <c r="H61" s="50"/>
      <c r="I61" s="65">
        <v>3900</v>
      </c>
      <c r="J61" s="71"/>
    </row>
    <row r="62" spans="1:13" ht="33.75" customHeight="1">
      <c r="A62" s="9"/>
      <c r="B62" s="7"/>
      <c r="C62" s="44"/>
      <c r="D62" s="11"/>
      <c r="E62" s="10"/>
      <c r="F62" s="10" t="s">
        <v>61</v>
      </c>
      <c r="G62" s="10"/>
      <c r="H62" s="50"/>
      <c r="I62" s="65">
        <v>4500</v>
      </c>
      <c r="J62" s="71"/>
    </row>
    <row r="63" spans="1:13" ht="33.75" customHeight="1">
      <c r="A63" s="9"/>
      <c r="B63" s="7"/>
      <c r="C63" s="44"/>
      <c r="D63" s="11"/>
      <c r="E63" s="10"/>
      <c r="F63" s="10" t="s">
        <v>30</v>
      </c>
      <c r="G63" s="10"/>
      <c r="H63" s="50"/>
      <c r="I63" s="65">
        <v>3900</v>
      </c>
      <c r="J63" s="71"/>
    </row>
    <row r="64" spans="1:13" ht="33.75" customHeight="1">
      <c r="A64" s="9"/>
      <c r="B64" s="7"/>
      <c r="C64" s="44"/>
      <c r="D64" s="11"/>
      <c r="E64" s="10"/>
      <c r="F64" s="10" t="s">
        <v>62</v>
      </c>
      <c r="G64" s="10"/>
      <c r="H64" s="50"/>
      <c r="I64" s="65">
        <v>3600</v>
      </c>
      <c r="J64" s="71"/>
    </row>
    <row r="65" spans="1:10" ht="33.75" customHeight="1">
      <c r="A65" s="9"/>
      <c r="B65" s="7"/>
      <c r="C65" s="44"/>
      <c r="D65" s="11"/>
      <c r="E65" s="10"/>
      <c r="F65" s="10" t="s">
        <v>31</v>
      </c>
      <c r="G65" s="10"/>
      <c r="H65" s="50"/>
      <c r="I65" s="65">
        <v>5200</v>
      </c>
      <c r="J65" s="71"/>
    </row>
    <row r="66" spans="1:10" ht="33.75" customHeight="1">
      <c r="A66" s="9"/>
      <c r="B66" s="7"/>
      <c r="C66" s="44"/>
      <c r="D66" s="11"/>
      <c r="E66" s="10"/>
      <c r="F66" s="10" t="s">
        <v>32</v>
      </c>
      <c r="G66" s="10"/>
      <c r="H66" s="50"/>
      <c r="I66" s="65">
        <v>5200</v>
      </c>
      <c r="J66" s="71"/>
    </row>
    <row r="67" spans="1:10" ht="33.75" customHeight="1">
      <c r="A67" s="9"/>
      <c r="B67" s="7"/>
      <c r="C67" s="44"/>
      <c r="D67" s="11"/>
      <c r="E67" s="10"/>
      <c r="F67" s="10" t="s">
        <v>38</v>
      </c>
      <c r="G67" s="10"/>
      <c r="H67" s="50"/>
      <c r="I67" s="65">
        <v>5200</v>
      </c>
      <c r="J67" s="71"/>
    </row>
    <row r="68" spans="1:10" ht="33.75" customHeight="1">
      <c r="A68" s="9"/>
      <c r="B68" s="7"/>
      <c r="C68" s="44"/>
      <c r="D68" s="11"/>
      <c r="E68" s="10"/>
      <c r="F68" s="10" t="s">
        <v>63</v>
      </c>
      <c r="G68" s="10"/>
      <c r="H68" s="50"/>
      <c r="I68" s="65">
        <v>3900</v>
      </c>
      <c r="J68" s="71"/>
    </row>
    <row r="69" spans="1:10" ht="33.75" customHeight="1">
      <c r="A69" s="9"/>
      <c r="B69" s="7"/>
      <c r="C69" s="44"/>
      <c r="D69" s="11"/>
      <c r="E69" s="10"/>
      <c r="F69" s="10" t="s">
        <v>33</v>
      </c>
      <c r="G69" s="10"/>
      <c r="H69" s="50"/>
      <c r="I69" s="65">
        <v>5200</v>
      </c>
      <c r="J69" s="71"/>
    </row>
    <row r="70" spans="1:10" ht="33.75" customHeight="1">
      <c r="A70" s="9"/>
      <c r="B70" s="7"/>
      <c r="C70" s="44"/>
      <c r="D70" s="11"/>
      <c r="E70" s="10"/>
      <c r="F70" s="10" t="s">
        <v>33</v>
      </c>
      <c r="G70" s="10"/>
      <c r="H70" s="50"/>
      <c r="I70" s="65">
        <v>3900</v>
      </c>
      <c r="J70" s="66"/>
    </row>
    <row r="71" spans="1:10" ht="33.75" customHeight="1">
      <c r="A71" s="9"/>
      <c r="B71" s="7"/>
      <c r="C71" s="44"/>
      <c r="D71" s="11"/>
      <c r="E71" s="10"/>
      <c r="F71" s="10" t="s">
        <v>34</v>
      </c>
      <c r="G71" s="10"/>
      <c r="H71" s="50"/>
      <c r="I71" s="65">
        <v>3600</v>
      </c>
      <c r="J71" s="66"/>
    </row>
    <row r="72" spans="1:10" ht="33.75" customHeight="1">
      <c r="A72" s="9"/>
      <c r="B72" s="7"/>
      <c r="C72" s="44"/>
      <c r="D72" s="11"/>
      <c r="E72" s="10"/>
      <c r="F72" s="10" t="s">
        <v>34</v>
      </c>
      <c r="G72" s="10"/>
      <c r="H72" s="50"/>
      <c r="I72" s="65">
        <v>3900</v>
      </c>
      <c r="J72" s="66"/>
    </row>
    <row r="73" spans="1:10" ht="33.75" customHeight="1">
      <c r="A73" s="9"/>
      <c r="B73" s="7"/>
      <c r="C73" s="44"/>
      <c r="D73" s="11"/>
      <c r="E73" s="10"/>
      <c r="F73" s="10" t="s">
        <v>35</v>
      </c>
      <c r="G73" s="10"/>
      <c r="H73" s="50"/>
      <c r="I73" s="65">
        <v>5200</v>
      </c>
      <c r="J73" s="66"/>
    </row>
    <row r="74" spans="1:10" ht="33.75" customHeight="1">
      <c r="A74" s="9"/>
      <c r="B74" s="7"/>
      <c r="C74" s="44"/>
      <c r="D74" s="11"/>
      <c r="E74" s="10"/>
      <c r="F74" s="10" t="s">
        <v>36</v>
      </c>
      <c r="G74" s="10"/>
      <c r="H74" s="50"/>
      <c r="I74" s="65">
        <v>5200</v>
      </c>
      <c r="J74" s="66"/>
    </row>
    <row r="75" spans="1:10" ht="33.75" customHeight="1">
      <c r="A75" s="9"/>
      <c r="B75" s="7"/>
      <c r="C75" s="44"/>
      <c r="D75" s="11"/>
      <c r="E75" s="10"/>
      <c r="F75" s="10" t="s">
        <v>37</v>
      </c>
      <c r="G75" s="10"/>
      <c r="H75" s="50"/>
      <c r="I75" s="65">
        <v>5200</v>
      </c>
      <c r="J75" s="66"/>
    </row>
    <row r="76" spans="1:10" ht="33.75" customHeight="1">
      <c r="A76" s="9"/>
      <c r="B76" s="7"/>
      <c r="C76" s="44"/>
      <c r="D76" s="11"/>
      <c r="E76" s="10"/>
      <c r="F76" s="10" t="s">
        <v>69</v>
      </c>
      <c r="G76" s="10"/>
      <c r="H76" s="50"/>
      <c r="I76" s="65">
        <v>4500</v>
      </c>
      <c r="J76" s="66"/>
    </row>
    <row r="77" spans="1:10" ht="33.75" customHeight="1">
      <c r="A77" s="9"/>
      <c r="B77" s="7"/>
      <c r="C77" s="44"/>
      <c r="D77" s="11"/>
      <c r="E77" s="10"/>
      <c r="F77" s="10" t="s">
        <v>64</v>
      </c>
      <c r="G77" s="10"/>
      <c r="H77" s="50"/>
      <c r="I77" s="65">
        <v>4500</v>
      </c>
      <c r="J77" s="66"/>
    </row>
    <row r="78" spans="1:10" ht="33.75" customHeight="1">
      <c r="A78" s="9"/>
      <c r="B78" s="7"/>
      <c r="C78" s="44"/>
      <c r="D78" s="11"/>
      <c r="E78" s="10"/>
      <c r="F78" s="10" t="s">
        <v>39</v>
      </c>
      <c r="G78" s="10"/>
      <c r="H78" s="50"/>
      <c r="I78" s="65">
        <v>3900</v>
      </c>
      <c r="J78" s="66"/>
    </row>
    <row r="79" spans="1:10" ht="33.75" customHeight="1">
      <c r="A79" s="9"/>
      <c r="B79" s="7"/>
      <c r="C79" s="44"/>
      <c r="D79" s="11"/>
      <c r="E79" s="10"/>
      <c r="F79" s="10" t="s">
        <v>40</v>
      </c>
      <c r="G79" s="10"/>
      <c r="H79" s="50"/>
      <c r="I79" s="65">
        <v>3600</v>
      </c>
      <c r="J79" s="66"/>
    </row>
    <row r="80" spans="1:10" ht="36.75" customHeight="1">
      <c r="A80" s="9">
        <v>150121</v>
      </c>
      <c r="B80" s="7"/>
      <c r="C80" s="44"/>
      <c r="D80" s="11"/>
      <c r="E80" s="10"/>
      <c r="F80" s="10" t="s">
        <v>40</v>
      </c>
      <c r="G80" s="10"/>
      <c r="H80" s="50"/>
      <c r="I80" s="65">
        <v>5200</v>
      </c>
      <c r="J80" s="66"/>
    </row>
    <row r="81" spans="1:14" ht="43.5" customHeight="1">
      <c r="A81" s="9">
        <v>150121</v>
      </c>
      <c r="B81" s="7"/>
      <c r="C81" s="44"/>
      <c r="D81" s="11"/>
      <c r="E81" s="10"/>
      <c r="F81" s="10" t="s">
        <v>41</v>
      </c>
      <c r="G81" s="10"/>
      <c r="H81" s="50"/>
      <c r="I81" s="65">
        <v>3600</v>
      </c>
      <c r="J81" s="66"/>
      <c r="L81" s="18"/>
      <c r="M81" s="18"/>
    </row>
    <row r="82" spans="1:14" ht="42" customHeight="1">
      <c r="A82" s="9">
        <v>150121</v>
      </c>
      <c r="B82" s="7"/>
      <c r="C82" s="44"/>
      <c r="D82" s="11"/>
      <c r="E82" s="10"/>
      <c r="F82" s="10" t="s">
        <v>42</v>
      </c>
      <c r="G82" s="10"/>
      <c r="H82" s="50"/>
      <c r="I82" s="65">
        <v>3600</v>
      </c>
      <c r="J82" s="66"/>
      <c r="K82" s="32"/>
      <c r="L82" s="33"/>
      <c r="M82" s="33"/>
      <c r="N82" s="34"/>
    </row>
    <row r="83" spans="1:14" ht="41.25" customHeight="1">
      <c r="A83" s="9"/>
      <c r="B83" s="7"/>
      <c r="C83" s="44"/>
      <c r="D83" s="11"/>
      <c r="E83" s="10"/>
      <c r="F83" s="10" t="s">
        <v>65</v>
      </c>
      <c r="G83" s="10"/>
      <c r="H83" s="50"/>
      <c r="I83" s="65">
        <v>5200</v>
      </c>
      <c r="J83" s="66"/>
      <c r="K83" s="35"/>
      <c r="L83" s="35"/>
      <c r="M83" s="35"/>
      <c r="N83" s="35"/>
    </row>
    <row r="84" spans="1:14" ht="40.5" customHeight="1">
      <c r="A84" s="9"/>
      <c r="B84" s="7"/>
      <c r="C84" s="44"/>
      <c r="D84" s="11"/>
      <c r="E84" s="10"/>
      <c r="F84" s="10" t="s">
        <v>66</v>
      </c>
      <c r="G84" s="10"/>
      <c r="H84" s="50"/>
      <c r="I84" s="65">
        <v>5200</v>
      </c>
      <c r="J84" s="66"/>
    </row>
    <row r="85" spans="1:14" ht="36" customHeight="1">
      <c r="A85" s="9"/>
      <c r="B85" s="7"/>
      <c r="C85" s="44"/>
      <c r="D85" s="11"/>
      <c r="E85" s="10"/>
      <c r="F85" s="10" t="s">
        <v>67</v>
      </c>
      <c r="G85" s="10"/>
      <c r="H85" s="50"/>
      <c r="I85" s="65">
        <v>4500</v>
      </c>
      <c r="J85" s="66"/>
      <c r="L85" s="18"/>
      <c r="M85" s="18"/>
      <c r="N85" s="31"/>
    </row>
    <row r="86" spans="1:14" ht="36" customHeight="1">
      <c r="A86" s="9"/>
      <c r="B86" s="7"/>
      <c r="C86" s="44"/>
      <c r="D86" s="11"/>
      <c r="E86" s="10"/>
      <c r="F86" s="10" t="s">
        <v>45</v>
      </c>
      <c r="G86" s="10"/>
      <c r="H86" s="50"/>
      <c r="I86" s="65">
        <v>3600</v>
      </c>
      <c r="J86" s="66"/>
      <c r="L86" s="18"/>
      <c r="M86" s="18"/>
      <c r="N86" s="31"/>
    </row>
    <row r="87" spans="1:14" ht="30.75" customHeight="1">
      <c r="A87" s="9"/>
      <c r="B87" s="7"/>
      <c r="C87" s="44"/>
      <c r="D87" s="11"/>
      <c r="E87" s="10"/>
      <c r="F87" s="10" t="s">
        <v>43</v>
      </c>
      <c r="G87" s="38"/>
      <c r="H87" s="14"/>
      <c r="I87" s="65">
        <v>5200</v>
      </c>
      <c r="J87" s="39"/>
      <c r="K87" s="24"/>
      <c r="L87" s="18"/>
      <c r="M87" s="18"/>
      <c r="N87" s="31"/>
    </row>
    <row r="88" spans="1:14" ht="41.25" customHeight="1">
      <c r="A88" s="9"/>
      <c r="B88" s="7"/>
      <c r="C88" s="44"/>
      <c r="D88" s="11"/>
      <c r="E88" s="10"/>
      <c r="F88" s="10" t="s">
        <v>43</v>
      </c>
      <c r="G88" s="38"/>
      <c r="H88" s="14"/>
      <c r="I88" s="65">
        <v>3900</v>
      </c>
      <c r="J88" s="39"/>
      <c r="K88" s="24"/>
      <c r="L88" s="18"/>
      <c r="M88" s="18"/>
      <c r="N88" s="31"/>
    </row>
    <row r="89" spans="1:14" ht="39.75" customHeight="1">
      <c r="A89" s="9"/>
      <c r="B89" s="7"/>
      <c r="C89" s="44"/>
      <c r="D89" s="11"/>
      <c r="E89" s="10"/>
      <c r="F89" s="10" t="s">
        <v>44</v>
      </c>
      <c r="G89" s="38"/>
      <c r="H89" s="14"/>
      <c r="I89" s="65">
        <v>5200</v>
      </c>
      <c r="J89" s="39"/>
    </row>
    <row r="90" spans="1:14" ht="42.75" customHeight="1">
      <c r="A90" s="9"/>
      <c r="B90" s="7"/>
      <c r="C90" s="44"/>
      <c r="D90" s="11"/>
      <c r="E90" s="10"/>
      <c r="F90" s="10" t="s">
        <v>68</v>
      </c>
      <c r="G90" s="38"/>
      <c r="H90" s="14"/>
      <c r="I90" s="65">
        <v>4500</v>
      </c>
      <c r="J90" s="39"/>
    </row>
    <row r="91" spans="1:14" ht="36.75" customHeight="1">
      <c r="A91" s="9"/>
      <c r="B91" s="7"/>
      <c r="C91" s="44"/>
      <c r="D91" s="11"/>
      <c r="E91" s="10"/>
      <c r="F91" s="10" t="s">
        <v>46</v>
      </c>
      <c r="G91" s="38"/>
      <c r="H91" s="14"/>
      <c r="I91" s="65">
        <v>3600</v>
      </c>
      <c r="J91" s="39"/>
    </row>
    <row r="92" spans="1:14" ht="34.5" customHeight="1">
      <c r="A92" s="9"/>
      <c r="B92" s="7"/>
      <c r="C92" s="44"/>
      <c r="D92" s="11"/>
      <c r="E92" s="10"/>
      <c r="F92" s="10" t="s">
        <v>47</v>
      </c>
      <c r="G92" s="38"/>
      <c r="H92" s="14"/>
      <c r="I92" s="65">
        <v>3600</v>
      </c>
      <c r="J92" s="39"/>
    </row>
    <row r="93" spans="1:14" ht="36.75" customHeight="1">
      <c r="A93" s="9"/>
      <c r="B93" s="7"/>
      <c r="C93" s="44"/>
      <c r="D93" s="11"/>
      <c r="E93" s="10"/>
      <c r="F93" s="10" t="s">
        <v>48</v>
      </c>
      <c r="G93" s="38"/>
      <c r="H93" s="14"/>
      <c r="I93" s="65">
        <v>3600</v>
      </c>
      <c r="J93" s="39"/>
    </row>
    <row r="94" spans="1:14" ht="33" customHeight="1">
      <c r="A94" s="9"/>
      <c r="B94" s="7"/>
      <c r="C94" s="44"/>
      <c r="D94" s="11"/>
      <c r="E94" s="10"/>
      <c r="F94" s="10" t="s">
        <v>49</v>
      </c>
      <c r="G94" s="38"/>
      <c r="H94" s="14"/>
      <c r="I94" s="65">
        <v>4500</v>
      </c>
      <c r="J94" s="39"/>
    </row>
    <row r="95" spans="1:14" ht="42" customHeight="1">
      <c r="A95" s="9"/>
      <c r="B95" s="7"/>
      <c r="C95" s="44"/>
      <c r="D95" s="11"/>
      <c r="E95" s="10"/>
      <c r="F95" s="10" t="s">
        <v>70</v>
      </c>
      <c r="G95" s="14"/>
      <c r="H95" s="14"/>
      <c r="I95" s="65">
        <v>3900</v>
      </c>
      <c r="J95" s="39"/>
      <c r="L95" s="26"/>
    </row>
    <row r="96" spans="1:14" ht="41.25" customHeight="1">
      <c r="A96" s="9"/>
      <c r="B96" s="7"/>
      <c r="C96" s="44"/>
      <c r="D96" s="11"/>
      <c r="E96" s="10"/>
      <c r="F96" s="10" t="s">
        <v>50</v>
      </c>
      <c r="G96" s="13"/>
      <c r="H96" s="13"/>
      <c r="I96" s="65">
        <v>3600</v>
      </c>
      <c r="J96" s="40"/>
      <c r="K96" s="25"/>
      <c r="L96" s="30"/>
      <c r="M96" s="30"/>
      <c r="N96" s="31"/>
    </row>
    <row r="97" spans="1:14" ht="42" customHeight="1">
      <c r="A97" s="9"/>
      <c r="B97" s="7"/>
      <c r="C97" s="44"/>
      <c r="D97" s="11"/>
      <c r="E97" s="10"/>
      <c r="F97" s="10" t="s">
        <v>51</v>
      </c>
      <c r="G97" s="13"/>
      <c r="H97" s="13"/>
      <c r="I97" s="65">
        <v>3600</v>
      </c>
      <c r="J97" s="40"/>
      <c r="K97" s="25"/>
      <c r="L97" s="30"/>
      <c r="M97" s="30"/>
      <c r="N97" s="31"/>
    </row>
    <row r="98" spans="1:14" ht="51" customHeight="1">
      <c r="A98" s="9"/>
      <c r="B98" s="17" t="s">
        <v>110</v>
      </c>
      <c r="C98" s="10"/>
      <c r="D98" s="11"/>
      <c r="E98" s="57" t="s">
        <v>111</v>
      </c>
      <c r="F98" s="43"/>
      <c r="G98" s="13"/>
      <c r="H98" s="12">
        <f>H99</f>
        <v>17570000</v>
      </c>
      <c r="I98" s="12">
        <f>I99</f>
        <v>2000000</v>
      </c>
      <c r="J98" s="40"/>
      <c r="K98" s="28"/>
      <c r="L98" s="30"/>
      <c r="M98" s="30"/>
      <c r="N98" s="31"/>
    </row>
    <row r="99" spans="1:14" ht="43.5" customHeight="1">
      <c r="A99" s="9"/>
      <c r="B99" s="17" t="s">
        <v>112</v>
      </c>
      <c r="C99" s="10"/>
      <c r="D99" s="11"/>
      <c r="E99" s="57" t="s">
        <v>113</v>
      </c>
      <c r="F99" s="42"/>
      <c r="G99" s="13"/>
      <c r="H99" s="12">
        <f>H100+H101</f>
        <v>17570000</v>
      </c>
      <c r="I99" s="12">
        <f>I100+I101</f>
        <v>2000000</v>
      </c>
      <c r="J99" s="40"/>
      <c r="K99" s="29"/>
      <c r="L99" s="29"/>
    </row>
    <row r="100" spans="1:14" ht="34.5" customHeight="1">
      <c r="A100" s="9">
        <v>170703</v>
      </c>
      <c r="B100" s="7" t="s">
        <v>114</v>
      </c>
      <c r="C100" s="45">
        <v>7321</v>
      </c>
      <c r="D100" s="7" t="s">
        <v>16</v>
      </c>
      <c r="E100" s="22" t="s">
        <v>115</v>
      </c>
      <c r="F100" s="10" t="s">
        <v>116</v>
      </c>
      <c r="G100" s="13" t="s">
        <v>129</v>
      </c>
      <c r="H100" s="13">
        <v>1267000</v>
      </c>
      <c r="I100" s="13">
        <v>500000</v>
      </c>
      <c r="J100" s="70">
        <v>40</v>
      </c>
      <c r="K100" s="27"/>
    </row>
    <row r="101" spans="1:14" ht="39" customHeight="1">
      <c r="A101" s="9"/>
      <c r="B101" s="52" t="s">
        <v>125</v>
      </c>
      <c r="C101" s="54">
        <v>7361</v>
      </c>
      <c r="D101" s="55" t="s">
        <v>5</v>
      </c>
      <c r="E101" s="10" t="s">
        <v>126</v>
      </c>
      <c r="F101" s="21"/>
      <c r="G101" s="68"/>
      <c r="H101" s="14">
        <f>SUM(H102:H104)</f>
        <v>16303000</v>
      </c>
      <c r="I101" s="14">
        <f>SUM(I102:I104)</f>
        <v>1500000</v>
      </c>
      <c r="J101" s="69"/>
      <c r="K101" s="27"/>
    </row>
    <row r="102" spans="1:14" ht="46.5" customHeight="1">
      <c r="A102" s="9">
        <v>170703</v>
      </c>
      <c r="B102" s="52" t="s">
        <v>125</v>
      </c>
      <c r="C102" s="54">
        <v>7361</v>
      </c>
      <c r="D102" s="55" t="s">
        <v>5</v>
      </c>
      <c r="E102" s="10" t="s">
        <v>126</v>
      </c>
      <c r="F102" s="20" t="s">
        <v>117</v>
      </c>
      <c r="G102" s="13" t="s">
        <v>129</v>
      </c>
      <c r="H102" s="13">
        <v>8623000</v>
      </c>
      <c r="I102" s="13">
        <v>500000</v>
      </c>
      <c r="J102" s="70">
        <v>15</v>
      </c>
      <c r="K102" s="27"/>
    </row>
    <row r="103" spans="1:14" ht="51" customHeight="1">
      <c r="A103" s="9">
        <v>170703</v>
      </c>
      <c r="B103" s="52" t="s">
        <v>125</v>
      </c>
      <c r="C103" s="54">
        <v>7361</v>
      </c>
      <c r="D103" s="55" t="s">
        <v>5</v>
      </c>
      <c r="E103" s="10" t="s">
        <v>126</v>
      </c>
      <c r="F103" s="21" t="s">
        <v>118</v>
      </c>
      <c r="G103" s="72">
        <v>2019</v>
      </c>
      <c r="H103" s="13">
        <v>3230000</v>
      </c>
      <c r="I103" s="13">
        <v>500000</v>
      </c>
      <c r="J103" s="70">
        <v>25</v>
      </c>
      <c r="K103" s="27"/>
    </row>
    <row r="104" spans="1:14" ht="45.75" customHeight="1">
      <c r="A104" s="9">
        <v>170703</v>
      </c>
      <c r="B104" s="52" t="s">
        <v>125</v>
      </c>
      <c r="C104" s="54">
        <v>7361</v>
      </c>
      <c r="D104" s="55" t="s">
        <v>5</v>
      </c>
      <c r="E104" s="10" t="s">
        <v>126</v>
      </c>
      <c r="F104" s="21" t="s">
        <v>119</v>
      </c>
      <c r="G104" s="72">
        <v>2019</v>
      </c>
      <c r="H104" s="13">
        <v>4450000</v>
      </c>
      <c r="I104" s="13">
        <v>500000</v>
      </c>
      <c r="J104" s="70">
        <v>80</v>
      </c>
    </row>
    <row r="105" spans="1:14" ht="40.5" customHeight="1">
      <c r="A105" s="9">
        <v>170703</v>
      </c>
      <c r="B105" s="46">
        <v>1000000</v>
      </c>
      <c r="C105" s="10"/>
      <c r="D105" s="11"/>
      <c r="E105" s="58" t="s">
        <v>120</v>
      </c>
      <c r="F105" s="51"/>
      <c r="G105" s="13"/>
      <c r="H105" s="12">
        <f>H106</f>
        <v>60178314</v>
      </c>
      <c r="I105" s="12">
        <f>I106</f>
        <v>450000</v>
      </c>
      <c r="J105" s="40"/>
    </row>
    <row r="106" spans="1:14" ht="42" customHeight="1">
      <c r="A106" s="9">
        <v>170703</v>
      </c>
      <c r="B106" s="46">
        <v>1010000</v>
      </c>
      <c r="C106" s="10"/>
      <c r="D106" s="11"/>
      <c r="E106" s="58" t="s">
        <v>121</v>
      </c>
      <c r="F106" s="51"/>
      <c r="G106" s="13"/>
      <c r="H106" s="12">
        <f>H107</f>
        <v>60178314</v>
      </c>
      <c r="I106" s="12">
        <f>I107</f>
        <v>450000</v>
      </c>
      <c r="J106" s="40"/>
    </row>
    <row r="107" spans="1:14" ht="54" customHeight="1">
      <c r="A107" s="9">
        <v>170703</v>
      </c>
      <c r="B107" s="52" t="s">
        <v>128</v>
      </c>
      <c r="C107" s="54">
        <v>7361</v>
      </c>
      <c r="D107" s="55" t="s">
        <v>5</v>
      </c>
      <c r="E107" s="10" t="s">
        <v>126</v>
      </c>
      <c r="F107" s="10" t="s">
        <v>122</v>
      </c>
      <c r="G107" s="13" t="s">
        <v>133</v>
      </c>
      <c r="H107" s="13">
        <v>60178314</v>
      </c>
      <c r="I107" s="13">
        <v>450000</v>
      </c>
      <c r="J107" s="70">
        <v>100</v>
      </c>
    </row>
    <row r="108" spans="1:14" ht="24.75" customHeight="1">
      <c r="A108" s="9"/>
      <c r="B108" s="10"/>
      <c r="C108" s="10"/>
      <c r="D108" s="11"/>
      <c r="E108" s="47" t="s">
        <v>123</v>
      </c>
      <c r="F108" s="48"/>
      <c r="G108" s="49"/>
      <c r="H108" s="49">
        <f>H7+H98+H105</f>
        <v>238244403</v>
      </c>
      <c r="I108" s="49">
        <f>I7+I98+I105</f>
        <v>15362300</v>
      </c>
      <c r="J108" s="49"/>
    </row>
    <row r="109" spans="1:14" ht="22.5" customHeight="1">
      <c r="A109" s="15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1:14" ht="24" customHeight="1">
      <c r="B110" s="83" t="s">
        <v>1</v>
      </c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</sheetData>
  <mergeCells count="5">
    <mergeCell ref="B2:J2"/>
    <mergeCell ref="B110:N110"/>
    <mergeCell ref="B109:N109"/>
    <mergeCell ref="B3:J3"/>
    <mergeCell ref="B1:J1"/>
  </mergeCells>
  <phoneticPr fontId="22" type="noConversion"/>
  <printOptions horizontalCentered="1" gridLines="1"/>
  <pageMargins left="0.35433070866141736" right="0" top="0.31496062992125984" bottom="0.31496062992125984" header="3.937007874015748E-2" footer="0"/>
  <pageSetup paperSize="9" scale="63" orientation="landscape" r:id="rId1"/>
  <headerFooter alignWithMargins="0">
    <oddFooter>&amp;R&amp;P</oddFooter>
  </headerFooter>
  <rowBreaks count="1" manualBreakCount="1">
    <brk id="94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E6628E-1A8C-482B-A864-FB9951576DC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2018-12-04T11:21:11Z</cp:lastPrinted>
  <dcterms:created xsi:type="dcterms:W3CDTF">2014-01-17T10:52:16Z</dcterms:created>
  <dcterms:modified xsi:type="dcterms:W3CDTF">2018-12-05T12:26:49Z</dcterms:modified>
</cp:coreProperties>
</file>