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30" windowHeight="4425" activeTab="0"/>
  </bookViews>
  <sheets>
    <sheet name="1 дод" sheetId="1" r:id="rId1"/>
  </sheets>
  <definedNames>
    <definedName name="_xlnm.Print_Area" localSheetId="0">'1 дод'!$A$1:$J$73</definedName>
  </definedNames>
  <calcPr fullCalcOnLoad="1"/>
</workbook>
</file>

<file path=xl/sharedStrings.xml><?xml version="1.0" encoding="utf-8"?>
<sst xmlns="http://schemas.openxmlformats.org/spreadsheetml/2006/main" count="62" uniqueCount="62">
  <si>
    <t>Найменування показника</t>
  </si>
  <si>
    <t>СПЕЦІАЛЬНИЙ ФОНД</t>
  </si>
  <si>
    <t>ЗАГАЛЬНИЙ ФОНД</t>
  </si>
  <si>
    <t>Дотації</t>
  </si>
  <si>
    <t>№№ п/п</t>
  </si>
  <si>
    <t>Питома вага</t>
  </si>
  <si>
    <t>Інші неподаткові надходження</t>
  </si>
  <si>
    <t>ПРОЕКТ</t>
  </si>
  <si>
    <t xml:space="preserve">Додаток №1 </t>
  </si>
  <si>
    <t>КФКВ</t>
  </si>
  <si>
    <t>до рішення  №____ ___ сесії Хустської міської ради V скликання</t>
  </si>
  <si>
    <t xml:space="preserve">             від  ____  липня  2006 р.</t>
  </si>
  <si>
    <t xml:space="preserve"> План на звітну дату</t>
  </si>
  <si>
    <t xml:space="preserve">                                                             Додаток № 1</t>
  </si>
  <si>
    <t>Податки на власність механізмів (фізичних осіб )</t>
  </si>
  <si>
    <t>Уточнений план на рік</t>
  </si>
  <si>
    <t>Кошти, одержані із загального фонду бюджету  до бюджету розвитку ( спеціального фонду)</t>
  </si>
  <si>
    <t>РАЗОМ ДОХОДІВ ПО ЗАГАЛЬНОМУ ФОНДУ</t>
  </si>
  <si>
    <t>РАЗОМ ДОХОДІВ ПО СПЕЦІАЛЬНОМУ ФОНДУ</t>
  </si>
  <si>
    <t>РАЗОМ</t>
  </si>
  <si>
    <t>Разом доходів</t>
  </si>
  <si>
    <t>% виконання  уточненого плану</t>
  </si>
  <si>
    <t>на рік</t>
  </si>
  <si>
    <t>на звітну дату</t>
  </si>
  <si>
    <t>Податок на прибуток підприємств та фінансових установ комунальної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</si>
  <si>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</si>
  <si>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</si>
  <si>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</si>
  <si>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</si>
  <si>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</si>
  <si>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</si>
  <si>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</si>
  <si>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</si>
  <si>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</si>
  <si>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 </t>
  </si>
  <si>
    <t>Туристичний збір </t>
  </si>
  <si>
    <t>Збір за провадження деяких видів підприємницької діяльності </t>
  </si>
  <si>
    <t>Частина чистого прибутку (доходу) комунальних унітарних підприємств та їх об`єднань, що вилучається до бюджету  </t>
  </si>
  <si>
    <t>Адміністративні штрафи та інші санкції </t>
  </si>
  <si>
    <t>Реєстраційний збір за проведення державної реєстрації юридичних осіб та фізичних осіб - підприємців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</si>
  <si>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</si>
  <si>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</si>
  <si>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Збір за першу реєстрацію транспортного засобу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</si>
  <si>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</si>
  <si>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</si>
  <si>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Екологічний податок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</si>
  <si>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</si>
  <si>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</si>
  <si>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</si>
  <si>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</si>
  <si>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</si>
  <si>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Секретар ради</t>
  </si>
  <si>
    <t>В.Ерфан</t>
  </si>
  <si>
    <t>Плата за розміщення тимчасово вільних коштів місцевих бюджетів</t>
  </si>
  <si>
    <t>Власні надходження бюджетних установ</t>
  </si>
  <si>
    <t xml:space="preserve">Субвенція з державного бюджету місцевим бюджетам </t>
  </si>
  <si>
    <t xml:space="preserve">        Виконання  дохідної частини бюджету міста Хуст  за ІІІ квартал 2013 року</t>
  </si>
  <si>
    <t>Надходження за ІІІ квартал 2013 року</t>
  </si>
  <si>
    <t>Податок на нерухоме майно</t>
  </si>
  <si>
    <t>Субвенції,одержані з Державного бюджету</t>
  </si>
  <si>
    <t xml:space="preserve">                            до рішення IX сесії Хустської міської ради </t>
  </si>
  <si>
    <t xml:space="preserve">   VI скликання  від 10.12.2013 року  №1208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</si>
</sst>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#,##0;[Red]#,##0"/>
    <numFmt numFmtId="197" formatCode="00"/>
    <numFmt numFmtId="198" formatCode="000000"/>
    <numFmt numFmtId="199" formatCode="#,##0_ ;[Red]\-#,##0\ "/>
    <numFmt numFmtId="200" formatCode="0.0"/>
    <numFmt numFmtId="201" formatCode="0."/>
    <numFmt numFmtId="202" formatCode="0.0000"/>
    <numFmt numFmtId="203" formatCode="0.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%"/>
    <numFmt numFmtId="211" formatCode="0.000%"/>
    <numFmt numFmtId="212" formatCode="0.0000%"/>
    <numFmt numFmtId="213" formatCode="0.00000%"/>
    <numFmt numFmtId="214" formatCode="0.000000%"/>
    <numFmt numFmtId="215" formatCode="0.0000000%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.5"/>
      <color indexed="8"/>
      <name val="Arial Cyr"/>
      <family val="0"/>
    </font>
    <font>
      <sz val="8"/>
      <color indexed="8"/>
      <name val="Arial Cyr"/>
      <family val="0"/>
    </font>
    <font>
      <b/>
      <sz val="11"/>
      <color indexed="8"/>
      <name val="Arial Cyr"/>
      <family val="0"/>
    </font>
    <font>
      <sz val="8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49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200" fontId="0" fillId="0" borderId="0" xfId="0" applyNumberForma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/>
      <protection/>
    </xf>
    <xf numFmtId="0" fontId="10" fillId="0" borderId="16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22" xfId="0" applyFont="1" applyBorder="1" applyAlignment="1">
      <alignment vertical="center" wrapText="1"/>
    </xf>
    <xf numFmtId="0" fontId="16" fillId="0" borderId="3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200" fontId="10" fillId="0" borderId="21" xfId="0" applyNumberFormat="1" applyFont="1" applyFill="1" applyBorder="1" applyAlignment="1">
      <alignment horizontal="center" vertical="center"/>
    </xf>
    <xf numFmtId="200" fontId="10" fillId="0" borderId="31" xfId="0" applyNumberFormat="1" applyFont="1" applyFill="1" applyBorder="1" applyAlignment="1">
      <alignment horizontal="center" vertical="center"/>
    </xf>
    <xf numFmtId="200" fontId="10" fillId="0" borderId="17" xfId="0" applyNumberFormat="1" applyFont="1" applyFill="1" applyBorder="1" applyAlignment="1">
      <alignment horizontal="center" vertical="center"/>
    </xf>
    <xf numFmtId="200" fontId="10" fillId="0" borderId="22" xfId="0" applyNumberFormat="1" applyFont="1" applyFill="1" applyBorder="1" applyAlignment="1">
      <alignment horizontal="center" vertical="center"/>
    </xf>
    <xf numFmtId="200" fontId="10" fillId="0" borderId="32" xfId="0" applyNumberFormat="1" applyFont="1" applyFill="1" applyBorder="1" applyAlignment="1">
      <alignment horizontal="center" vertical="center"/>
    </xf>
    <xf numFmtId="200" fontId="10" fillId="0" borderId="26" xfId="0" applyNumberFormat="1" applyFont="1" applyFill="1" applyBorder="1" applyAlignment="1">
      <alignment horizontal="center" vertical="center"/>
    </xf>
    <xf numFmtId="200" fontId="10" fillId="0" borderId="33" xfId="0" applyNumberFormat="1" applyFont="1" applyFill="1" applyBorder="1" applyAlignment="1">
      <alignment horizontal="center" vertical="center"/>
    </xf>
    <xf numFmtId="200" fontId="10" fillId="0" borderId="34" xfId="0" applyNumberFormat="1" applyFont="1" applyFill="1" applyBorder="1" applyAlignment="1">
      <alignment horizontal="center" vertical="center"/>
    </xf>
    <xf numFmtId="200" fontId="16" fillId="0" borderId="25" xfId="0" applyNumberFormat="1" applyFont="1" applyFill="1" applyBorder="1" applyAlignment="1">
      <alignment horizontal="center" vertical="center"/>
    </xf>
    <xf numFmtId="200" fontId="16" fillId="0" borderId="35" xfId="0" applyNumberFormat="1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200" fontId="10" fillId="0" borderId="20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200" fontId="10" fillId="0" borderId="29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200" fontId="10" fillId="0" borderId="19" xfId="0" applyNumberFormat="1" applyFont="1" applyFill="1" applyBorder="1" applyAlignment="1">
      <alignment horizontal="center" vertical="center"/>
    </xf>
    <xf numFmtId="200" fontId="17" fillId="0" borderId="23" xfId="0" applyNumberFormat="1" applyFont="1" applyFill="1" applyBorder="1" applyAlignment="1">
      <alignment horizontal="center" vertical="center"/>
    </xf>
    <xf numFmtId="200" fontId="17" fillId="0" borderId="14" xfId="0" applyNumberFormat="1" applyFont="1" applyFill="1" applyBorder="1" applyAlignment="1">
      <alignment horizontal="center" vertical="center"/>
    </xf>
    <xf numFmtId="200" fontId="17" fillId="0" borderId="35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200" fontId="10" fillId="0" borderId="37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10" fillId="0" borderId="38" xfId="0" applyNumberFormat="1" applyFont="1" applyFill="1" applyBorder="1" applyAlignment="1">
      <alignment horizontal="center" vertical="center"/>
    </xf>
    <xf numFmtId="200" fontId="10" fillId="0" borderId="39" xfId="0" applyNumberFormat="1" applyFont="1" applyFill="1" applyBorder="1" applyAlignment="1">
      <alignment horizontal="center" vertical="center"/>
    </xf>
    <xf numFmtId="200" fontId="10" fillId="0" borderId="25" xfId="0" applyNumberFormat="1" applyFont="1" applyFill="1" applyBorder="1" applyAlignment="1">
      <alignment horizontal="center" vertical="center"/>
    </xf>
    <xf numFmtId="200" fontId="10" fillId="0" borderId="40" xfId="0" applyNumberFormat="1" applyFont="1" applyFill="1" applyBorder="1" applyAlignment="1">
      <alignment horizontal="center" vertical="center"/>
    </xf>
    <xf numFmtId="200" fontId="10" fillId="0" borderId="41" xfId="0" applyNumberFormat="1" applyFont="1" applyFill="1" applyBorder="1" applyAlignment="1">
      <alignment horizontal="center" vertical="center"/>
    </xf>
    <xf numFmtId="200" fontId="10" fillId="0" borderId="42" xfId="0" applyNumberFormat="1" applyFont="1" applyFill="1" applyBorder="1" applyAlignment="1">
      <alignment horizontal="center" vertical="center"/>
    </xf>
    <xf numFmtId="200" fontId="17" fillId="0" borderId="25" xfId="0" applyNumberFormat="1" applyFont="1" applyFill="1" applyBorder="1" applyAlignment="1">
      <alignment horizontal="center" vertical="center"/>
    </xf>
    <xf numFmtId="200" fontId="17" fillId="0" borderId="40" xfId="0" applyNumberFormat="1" applyFont="1" applyFill="1" applyBorder="1" applyAlignment="1">
      <alignment horizontal="center" vertical="center"/>
    </xf>
    <xf numFmtId="200" fontId="17" fillId="0" borderId="43" xfId="0" applyNumberFormat="1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7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2" fillId="0" borderId="46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3" fillId="0" borderId="48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75"/>
          <c:y val="0.022"/>
          <c:w val="0.87575"/>
          <c:h val="0.956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025"/>
          <c:y val="0.416"/>
          <c:w val="0.073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Податки, збори ( обов"язкові платежі) загального фонду міського бюджету</a:t>
            </a:r>
          </a:p>
        </c:rich>
      </c:tx>
      <c:layout>
        <c:manualLayout>
          <c:xMode val="factor"/>
          <c:yMode val="factor"/>
          <c:x val="-0.04325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025"/>
          <c:y val="0.34675"/>
          <c:w val="0.296"/>
          <c:h val="0.41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'1 дод'!$J$11:$J$33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0.52675</cdr:x>
      <cdr:y>0.81</cdr:y>
    </cdr:from>
    <cdr:to>
      <cdr:x>0.53575</cdr:x>
      <cdr:y>0.87725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219700" y="1981200"/>
          <a:ext cx="857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</xdr:colOff>
      <xdr:row>8</xdr:row>
      <xdr:rowOff>304800</xdr:rowOff>
    </xdr:from>
    <xdr:to>
      <xdr:col>50</xdr:col>
      <xdr:colOff>476250</xdr:colOff>
      <xdr:row>25</xdr:row>
      <xdr:rowOff>57150</xdr:rowOff>
    </xdr:to>
    <xdr:graphicFrame>
      <xdr:nvGraphicFramePr>
        <xdr:cNvPr id="1" name="Chart 2"/>
        <xdr:cNvGraphicFramePr/>
      </xdr:nvGraphicFramePr>
      <xdr:xfrm>
        <a:off x="32785050" y="1371600"/>
        <a:ext cx="52101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57</xdr:row>
      <xdr:rowOff>0</xdr:rowOff>
    </xdr:from>
    <xdr:to>
      <xdr:col>9</xdr:col>
      <xdr:colOff>504825</xdr:colOff>
      <xdr:row>68</xdr:row>
      <xdr:rowOff>133350</xdr:rowOff>
    </xdr:to>
    <xdr:graphicFrame>
      <xdr:nvGraphicFramePr>
        <xdr:cNvPr id="2" name="Chart 7"/>
        <xdr:cNvGraphicFramePr/>
      </xdr:nvGraphicFramePr>
      <xdr:xfrm>
        <a:off x="66675" y="11858625"/>
        <a:ext cx="99155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SheetLayoutView="75" zoomScalePageLayoutView="0" workbookViewId="0" topLeftCell="A48">
      <selection activeCell="K69" sqref="K69"/>
    </sheetView>
  </sheetViews>
  <sheetFormatPr defaultColWidth="9.00390625" defaultRowHeight="12.75"/>
  <cols>
    <col min="1" max="1" width="5.00390625" style="0" customWidth="1"/>
    <col min="2" max="2" width="57.125" style="0" customWidth="1"/>
    <col min="3" max="3" width="8.25390625" style="0" customWidth="1"/>
    <col min="4" max="4" width="9.375" style="0" customWidth="1"/>
    <col min="6" max="7" width="12.75390625" style="0" customWidth="1"/>
    <col min="8" max="8" width="10.00390625" style="0" customWidth="1"/>
    <col min="9" max="9" width="0.12890625" style="0" customWidth="1"/>
    <col min="10" max="10" width="8.00390625" style="0" customWidth="1"/>
  </cols>
  <sheetData>
    <row r="1" spans="1:10" ht="12.75" hidden="1">
      <c r="A1" s="10" t="s">
        <v>7</v>
      </c>
      <c r="B1" s="4"/>
      <c r="C1" s="2"/>
      <c r="D1" s="2"/>
      <c r="E1" s="2"/>
      <c r="F1" s="2" t="s">
        <v>8</v>
      </c>
      <c r="G1" s="2"/>
      <c r="I1" s="2"/>
      <c r="J1" s="1"/>
    </row>
    <row r="2" spans="1:10" ht="12.75" hidden="1">
      <c r="A2" s="3"/>
      <c r="B2" s="4"/>
      <c r="C2" s="2" t="s">
        <v>10</v>
      </c>
      <c r="H2" s="2"/>
      <c r="I2" s="2"/>
      <c r="J2" s="1"/>
    </row>
    <row r="3" spans="1:10" ht="14.25" hidden="1">
      <c r="A3" s="11"/>
      <c r="B3" s="4"/>
      <c r="C3" s="2"/>
      <c r="E3" s="2" t="s">
        <v>11</v>
      </c>
      <c r="H3" s="2"/>
      <c r="I3" s="2"/>
      <c r="J3" s="1"/>
    </row>
    <row r="4" spans="1:10" ht="15.75" customHeight="1">
      <c r="A4" s="11"/>
      <c r="B4" s="33"/>
      <c r="C4" s="83" t="s">
        <v>13</v>
      </c>
      <c r="D4" s="83"/>
      <c r="E4" s="83"/>
      <c r="F4" s="84"/>
      <c r="G4" s="84"/>
      <c r="H4" s="84"/>
      <c r="I4" s="2"/>
      <c r="J4" s="1"/>
    </row>
    <row r="5" spans="1:10" ht="12" customHeight="1">
      <c r="A5" s="11"/>
      <c r="B5" s="4"/>
      <c r="C5" s="85" t="s">
        <v>60</v>
      </c>
      <c r="D5" s="85"/>
      <c r="E5" s="85"/>
      <c r="F5" s="85"/>
      <c r="G5" s="85"/>
      <c r="H5" s="85"/>
      <c r="I5" s="2"/>
      <c r="J5" s="1"/>
    </row>
    <row r="6" spans="1:10" ht="14.25" customHeight="1">
      <c r="A6" s="11"/>
      <c r="B6" s="4"/>
      <c r="C6" s="91" t="s">
        <v>61</v>
      </c>
      <c r="D6" s="91"/>
      <c r="E6" s="91"/>
      <c r="F6" s="91"/>
      <c r="G6" s="91"/>
      <c r="H6" s="91"/>
      <c r="I6" s="2"/>
      <c r="J6" s="1"/>
    </row>
    <row r="7" spans="1:10" ht="15.75" thickBot="1">
      <c r="A7" s="6" t="s">
        <v>56</v>
      </c>
      <c r="B7" s="9"/>
      <c r="C7" s="5"/>
      <c r="D7" s="5"/>
      <c r="E7" s="5"/>
      <c r="F7" s="5"/>
      <c r="G7" s="5"/>
      <c r="H7" s="5"/>
      <c r="I7" s="5"/>
      <c r="J7" s="7"/>
    </row>
    <row r="8" spans="1:10" ht="26.25" customHeight="1">
      <c r="A8" s="94" t="s">
        <v>4</v>
      </c>
      <c r="B8" s="94" t="s">
        <v>0</v>
      </c>
      <c r="C8" s="96" t="s">
        <v>9</v>
      </c>
      <c r="D8" s="94" t="s">
        <v>15</v>
      </c>
      <c r="E8" s="94" t="s">
        <v>12</v>
      </c>
      <c r="F8" s="92" t="s">
        <v>57</v>
      </c>
      <c r="G8" s="97" t="s">
        <v>21</v>
      </c>
      <c r="H8" s="97"/>
      <c r="I8" s="16"/>
      <c r="J8" s="94" t="s">
        <v>5</v>
      </c>
    </row>
    <row r="9" spans="1:10" ht="24" customHeight="1" thickBot="1">
      <c r="A9" s="95"/>
      <c r="B9" s="95"/>
      <c r="C9" s="95"/>
      <c r="D9" s="95"/>
      <c r="E9" s="95"/>
      <c r="F9" s="93"/>
      <c r="G9" s="31" t="s">
        <v>22</v>
      </c>
      <c r="H9" s="31" t="s">
        <v>23</v>
      </c>
      <c r="I9" s="17"/>
      <c r="J9" s="95"/>
    </row>
    <row r="10" spans="1:10" ht="16.5" customHeight="1" thickBot="1">
      <c r="A10" s="88" t="s">
        <v>2</v>
      </c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30" customHeight="1">
      <c r="A11" s="22">
        <v>1</v>
      </c>
      <c r="B11" s="43" t="s">
        <v>25</v>
      </c>
      <c r="C11" s="36">
        <v>110101</v>
      </c>
      <c r="D11" s="48">
        <v>25739.1</v>
      </c>
      <c r="E11" s="48">
        <v>17702.2</v>
      </c>
      <c r="F11" s="48">
        <v>17055.6</v>
      </c>
      <c r="G11" s="48">
        <f>F11/D11*100</f>
        <v>66.26338916279124</v>
      </c>
      <c r="H11" s="48">
        <f>F11/E11*100</f>
        <v>96.3473466574776</v>
      </c>
      <c r="I11" s="49"/>
      <c r="J11" s="50">
        <f>F11/F$34*100</f>
        <v>70.48147214519787</v>
      </c>
    </row>
    <row r="12" spans="1:10" ht="54.75" customHeight="1">
      <c r="A12" s="23">
        <f>A11+1</f>
        <v>2</v>
      </c>
      <c r="B12" s="43" t="s">
        <v>26</v>
      </c>
      <c r="C12" s="37">
        <v>110102</v>
      </c>
      <c r="D12" s="51">
        <v>773.1</v>
      </c>
      <c r="E12" s="51">
        <v>548.6</v>
      </c>
      <c r="F12" s="51">
        <v>548.8</v>
      </c>
      <c r="G12" s="48">
        <f aca="true" t="shared" si="0" ref="G12:G36">F12/D12*100</f>
        <v>70.98693571336179</v>
      </c>
      <c r="H12" s="48">
        <f aca="true" t="shared" si="1" ref="H12:H56">F12/E12*100</f>
        <v>100.03645643456069</v>
      </c>
      <c r="I12" s="52"/>
      <c r="J12" s="50">
        <f>F12/F$34*100</f>
        <v>2.2678904238657447</v>
      </c>
    </row>
    <row r="13" spans="1:10" ht="29.25" customHeight="1">
      <c r="A13" s="23">
        <v>3</v>
      </c>
      <c r="B13" s="43" t="s">
        <v>27</v>
      </c>
      <c r="C13" s="37">
        <v>110104</v>
      </c>
      <c r="D13" s="51">
        <v>185</v>
      </c>
      <c r="E13" s="51">
        <v>155</v>
      </c>
      <c r="F13" s="51">
        <v>209.8</v>
      </c>
      <c r="G13" s="48">
        <f t="shared" si="0"/>
        <v>113.4054054054054</v>
      </c>
      <c r="H13" s="48">
        <f t="shared" si="1"/>
        <v>135.3548387096774</v>
      </c>
      <c r="I13" s="52"/>
      <c r="J13" s="50">
        <f>F13/F$34*100</f>
        <v>0.8669887225346817</v>
      </c>
    </row>
    <row r="14" spans="1:10" ht="24.75" customHeight="1">
      <c r="A14" s="23">
        <v>4</v>
      </c>
      <c r="B14" s="43" t="s">
        <v>28</v>
      </c>
      <c r="C14" s="37">
        <v>110105</v>
      </c>
      <c r="D14" s="51">
        <v>2100</v>
      </c>
      <c r="E14" s="51">
        <v>1720</v>
      </c>
      <c r="F14" s="51">
        <v>715.8</v>
      </c>
      <c r="G14" s="48">
        <f t="shared" si="0"/>
        <v>34.08571428571429</v>
      </c>
      <c r="H14" s="48">
        <f t="shared" si="1"/>
        <v>41.61627906976744</v>
      </c>
      <c r="I14" s="52"/>
      <c r="J14" s="50">
        <f>F14/F$34*100</f>
        <v>2.958010141040634</v>
      </c>
    </row>
    <row r="15" spans="1:10" ht="27.75" customHeight="1">
      <c r="A15" s="23">
        <v>5</v>
      </c>
      <c r="B15" s="35" t="s">
        <v>24</v>
      </c>
      <c r="C15" s="37">
        <v>110202</v>
      </c>
      <c r="D15" s="51">
        <v>351</v>
      </c>
      <c r="E15" s="51">
        <v>311</v>
      </c>
      <c r="F15" s="51">
        <v>352.5</v>
      </c>
      <c r="G15" s="48">
        <f t="shared" si="0"/>
        <v>100.42735042735043</v>
      </c>
      <c r="H15" s="48">
        <f t="shared" si="1"/>
        <v>113.34405144694534</v>
      </c>
      <c r="I15" s="52"/>
      <c r="J15" s="50">
        <f aca="true" t="shared" si="2" ref="J15:J21">F15/F$34*100</f>
        <v>1.4566898221805302</v>
      </c>
    </row>
    <row r="16" spans="1:10" ht="36.75" customHeight="1">
      <c r="A16" s="23">
        <v>6</v>
      </c>
      <c r="B16" s="43" t="s">
        <v>29</v>
      </c>
      <c r="C16" s="37">
        <v>130102</v>
      </c>
      <c r="D16" s="51">
        <v>76</v>
      </c>
      <c r="E16" s="51">
        <v>61</v>
      </c>
      <c r="F16" s="51">
        <v>108.4</v>
      </c>
      <c r="G16" s="48">
        <f t="shared" si="0"/>
        <v>142.6315789473684</v>
      </c>
      <c r="H16" s="48">
        <f t="shared" si="1"/>
        <v>177.7049180327869</v>
      </c>
      <c r="I16" s="52"/>
      <c r="J16" s="50">
        <f t="shared" si="2"/>
        <v>0.4479579481542397</v>
      </c>
    </row>
    <row r="17" spans="1:10" ht="18" customHeight="1">
      <c r="A17" s="23">
        <v>7</v>
      </c>
      <c r="B17" s="43" t="s">
        <v>30</v>
      </c>
      <c r="C17" s="37">
        <v>130501</v>
      </c>
      <c r="D17" s="51">
        <v>1060</v>
      </c>
      <c r="E17" s="51">
        <v>694</v>
      </c>
      <c r="F17" s="51">
        <v>724.1</v>
      </c>
      <c r="G17" s="48">
        <f t="shared" si="0"/>
        <v>68.31132075471699</v>
      </c>
      <c r="H17" s="48">
        <f t="shared" si="1"/>
        <v>104.33717579250721</v>
      </c>
      <c r="I17" s="52"/>
      <c r="J17" s="50">
        <f t="shared" si="2"/>
        <v>2.992309504229566</v>
      </c>
    </row>
    <row r="18" spans="1:10" ht="12.75" customHeight="1">
      <c r="A18" s="23">
        <v>8</v>
      </c>
      <c r="B18" s="43" t="s">
        <v>31</v>
      </c>
      <c r="C18" s="37">
        <v>130502</v>
      </c>
      <c r="D18" s="51">
        <v>2400</v>
      </c>
      <c r="E18" s="51">
        <v>1990</v>
      </c>
      <c r="F18" s="51">
        <v>2003</v>
      </c>
      <c r="G18" s="48">
        <f t="shared" si="0"/>
        <v>83.45833333333333</v>
      </c>
      <c r="H18" s="48">
        <f t="shared" si="1"/>
        <v>100.6532663316583</v>
      </c>
      <c r="I18" s="52"/>
      <c r="J18" s="50">
        <f t="shared" si="2"/>
        <v>8.277304152702419</v>
      </c>
    </row>
    <row r="19" spans="1:10" ht="12.75" customHeight="1">
      <c r="A19" s="23">
        <v>9</v>
      </c>
      <c r="B19" s="43" t="s">
        <v>32</v>
      </c>
      <c r="C19" s="37">
        <v>130503</v>
      </c>
      <c r="D19" s="51">
        <v>180</v>
      </c>
      <c r="E19" s="51">
        <v>146</v>
      </c>
      <c r="F19" s="51">
        <v>152</v>
      </c>
      <c r="G19" s="48">
        <f t="shared" si="0"/>
        <v>84.44444444444444</v>
      </c>
      <c r="H19" s="48">
        <f t="shared" si="1"/>
        <v>104.10958904109589</v>
      </c>
      <c r="I19" s="52"/>
      <c r="J19" s="50">
        <f t="shared" si="2"/>
        <v>0.6281329162310372</v>
      </c>
    </row>
    <row r="20" spans="1:10" ht="12.75" customHeight="1">
      <c r="A20" s="23">
        <v>10</v>
      </c>
      <c r="B20" s="43" t="s">
        <v>33</v>
      </c>
      <c r="C20" s="37">
        <v>130505</v>
      </c>
      <c r="D20" s="51">
        <v>1560</v>
      </c>
      <c r="E20" s="51">
        <v>1214</v>
      </c>
      <c r="F20" s="51">
        <v>1304.5</v>
      </c>
      <c r="G20" s="48">
        <f t="shared" si="0"/>
        <v>83.62179487179488</v>
      </c>
      <c r="H20" s="48">
        <f t="shared" si="1"/>
        <v>107.45469522240528</v>
      </c>
      <c r="I20" s="52"/>
      <c r="J20" s="50">
        <f t="shared" si="2"/>
        <v>5.390785455417026</v>
      </c>
    </row>
    <row r="21" spans="1:10" ht="14.25" customHeight="1" hidden="1">
      <c r="A21" s="23">
        <v>11</v>
      </c>
      <c r="B21" s="43" t="s">
        <v>34</v>
      </c>
      <c r="C21" s="37">
        <v>180201</v>
      </c>
      <c r="D21" s="51"/>
      <c r="E21" s="51"/>
      <c r="F21" s="51"/>
      <c r="G21" s="48" t="e">
        <f t="shared" si="0"/>
        <v>#DIV/0!</v>
      </c>
      <c r="H21" s="48" t="e">
        <f t="shared" si="1"/>
        <v>#DIV/0!</v>
      </c>
      <c r="I21" s="52"/>
      <c r="J21" s="50">
        <f t="shared" si="2"/>
        <v>0</v>
      </c>
    </row>
    <row r="22" spans="1:10" ht="13.5" customHeight="1">
      <c r="A22" s="23">
        <v>11</v>
      </c>
      <c r="B22" s="43" t="s">
        <v>35</v>
      </c>
      <c r="C22" s="37">
        <v>180300</v>
      </c>
      <c r="D22" s="51">
        <v>16</v>
      </c>
      <c r="E22" s="51">
        <v>9.9</v>
      </c>
      <c r="F22" s="51">
        <v>14</v>
      </c>
      <c r="G22" s="48">
        <f t="shared" si="0"/>
        <v>87.5</v>
      </c>
      <c r="H22" s="48">
        <f t="shared" si="1"/>
        <v>141.41414141414143</v>
      </c>
      <c r="I22" s="52"/>
      <c r="J22" s="50">
        <f aca="true" t="shared" si="3" ref="J22:J34">F22/F$34*100</f>
        <v>0.05785434754759553</v>
      </c>
    </row>
    <row r="23" spans="1:10" ht="13.5" customHeight="1">
      <c r="A23" s="23">
        <v>12</v>
      </c>
      <c r="B23" s="43" t="s">
        <v>36</v>
      </c>
      <c r="C23" s="37">
        <v>180400</v>
      </c>
      <c r="D23" s="51">
        <v>661.9</v>
      </c>
      <c r="E23" s="51">
        <v>448.1</v>
      </c>
      <c r="F23" s="51">
        <v>459.6</v>
      </c>
      <c r="G23" s="48">
        <f t="shared" si="0"/>
        <v>69.43647076597674</v>
      </c>
      <c r="H23" s="48">
        <f t="shared" si="1"/>
        <v>102.56639143048427</v>
      </c>
      <c r="I23" s="52"/>
      <c r="J23" s="50">
        <f t="shared" si="3"/>
        <v>1.8992755809196362</v>
      </c>
    </row>
    <row r="24" spans="1:10" ht="25.5">
      <c r="A24" s="23">
        <v>13</v>
      </c>
      <c r="B24" s="43" t="s">
        <v>37</v>
      </c>
      <c r="C24" s="37">
        <v>210103</v>
      </c>
      <c r="D24" s="51">
        <v>17</v>
      </c>
      <c r="E24" s="51">
        <v>17</v>
      </c>
      <c r="F24" s="51">
        <v>17.4</v>
      </c>
      <c r="G24" s="48">
        <f t="shared" si="0"/>
        <v>102.35294117647058</v>
      </c>
      <c r="H24" s="48">
        <f t="shared" si="1"/>
        <v>102.35294117647058</v>
      </c>
      <c r="I24" s="52"/>
      <c r="J24" s="50">
        <f t="shared" si="3"/>
        <v>0.07190468909486872</v>
      </c>
    </row>
    <row r="25" spans="1:10" ht="12.75">
      <c r="A25" s="23">
        <v>14</v>
      </c>
      <c r="B25" s="43" t="s">
        <v>53</v>
      </c>
      <c r="C25" s="37">
        <v>210500</v>
      </c>
      <c r="D25" s="51"/>
      <c r="E25" s="51"/>
      <c r="F25" s="51"/>
      <c r="G25" s="48"/>
      <c r="H25" s="48"/>
      <c r="I25" s="52"/>
      <c r="J25" s="50">
        <f t="shared" si="3"/>
        <v>0</v>
      </c>
    </row>
    <row r="26" spans="1:10" ht="12.75">
      <c r="A26" s="23">
        <v>15</v>
      </c>
      <c r="B26" s="43" t="s">
        <v>38</v>
      </c>
      <c r="C26" s="37">
        <v>210811</v>
      </c>
      <c r="D26" s="51">
        <v>10</v>
      </c>
      <c r="E26" s="51">
        <v>7</v>
      </c>
      <c r="F26" s="51">
        <v>13.2</v>
      </c>
      <c r="G26" s="48">
        <f t="shared" si="0"/>
        <v>131.99999999999997</v>
      </c>
      <c r="H26" s="48">
        <f t="shared" si="1"/>
        <v>188.57142857142856</v>
      </c>
      <c r="I26" s="52"/>
      <c r="J26" s="50">
        <f t="shared" si="3"/>
        <v>0.054548384830590074</v>
      </c>
    </row>
    <row r="27" spans="1:10" ht="25.5">
      <c r="A27" s="24">
        <v>16</v>
      </c>
      <c r="B27" s="43" t="s">
        <v>39</v>
      </c>
      <c r="C27" s="37">
        <v>220103</v>
      </c>
      <c r="D27" s="51">
        <v>16.9</v>
      </c>
      <c r="E27" s="51">
        <v>7.2</v>
      </c>
      <c r="F27" s="51">
        <v>7.2</v>
      </c>
      <c r="G27" s="48">
        <f t="shared" si="0"/>
        <v>42.60355029585799</v>
      </c>
      <c r="H27" s="48">
        <f t="shared" si="1"/>
        <v>100</v>
      </c>
      <c r="I27" s="52"/>
      <c r="J27" s="50">
        <f t="shared" si="3"/>
        <v>0.029753664453049132</v>
      </c>
    </row>
    <row r="28" spans="1:10" ht="38.25" customHeight="1">
      <c r="A28" s="24">
        <v>17</v>
      </c>
      <c r="B28" s="43" t="s">
        <v>40</v>
      </c>
      <c r="C28" s="37">
        <v>220804</v>
      </c>
      <c r="D28" s="51">
        <v>447.6</v>
      </c>
      <c r="E28" s="51">
        <v>248.6</v>
      </c>
      <c r="F28" s="51">
        <v>249.5</v>
      </c>
      <c r="G28" s="48">
        <f t="shared" si="0"/>
        <v>55.74173369079535</v>
      </c>
      <c r="H28" s="48">
        <f t="shared" si="1"/>
        <v>100.36202735317781</v>
      </c>
      <c r="I28" s="52"/>
      <c r="J28" s="50">
        <f t="shared" si="3"/>
        <v>1.0310471223660775</v>
      </c>
    </row>
    <row r="29" spans="1:10" ht="12" customHeight="1">
      <c r="A29" s="23">
        <v>18</v>
      </c>
      <c r="B29" s="43" t="s">
        <v>41</v>
      </c>
      <c r="C29" s="37">
        <v>220900</v>
      </c>
      <c r="D29" s="51">
        <v>10</v>
      </c>
      <c r="E29" s="51">
        <v>7.6</v>
      </c>
      <c r="F29" s="51">
        <v>31.9</v>
      </c>
      <c r="G29" s="48">
        <f t="shared" si="0"/>
        <v>319</v>
      </c>
      <c r="H29" s="48">
        <f t="shared" si="1"/>
        <v>419.7368421052632</v>
      </c>
      <c r="I29" s="52"/>
      <c r="J29" s="50">
        <f t="shared" si="3"/>
        <v>0.13182526334059266</v>
      </c>
    </row>
    <row r="30" spans="1:10" ht="12.75" hidden="1">
      <c r="A30" s="23">
        <f>A29+1</f>
        <v>19</v>
      </c>
      <c r="B30" s="14"/>
      <c r="C30" s="37"/>
      <c r="D30" s="51"/>
      <c r="E30" s="51"/>
      <c r="F30" s="51"/>
      <c r="G30" s="48" t="e">
        <f t="shared" si="0"/>
        <v>#DIV/0!</v>
      </c>
      <c r="H30" s="48" t="e">
        <f t="shared" si="1"/>
        <v>#DIV/0!</v>
      </c>
      <c r="I30" s="52"/>
      <c r="J30" s="50"/>
    </row>
    <row r="31" spans="1:10" ht="11.25" customHeight="1" hidden="1">
      <c r="A31" s="23">
        <f>A30+1</f>
        <v>20</v>
      </c>
      <c r="B31" s="14"/>
      <c r="C31" s="37"/>
      <c r="D31" s="51"/>
      <c r="E31" s="51"/>
      <c r="F31" s="51"/>
      <c r="G31" s="48" t="e">
        <f t="shared" si="0"/>
        <v>#DIV/0!</v>
      </c>
      <c r="H31" s="48" t="e">
        <f t="shared" si="1"/>
        <v>#DIV/0!</v>
      </c>
      <c r="I31" s="52"/>
      <c r="J31" s="50"/>
    </row>
    <row r="32" spans="1:10" ht="26.25" customHeight="1" hidden="1">
      <c r="A32" s="24">
        <v>19</v>
      </c>
      <c r="B32" s="18"/>
      <c r="C32" s="37"/>
      <c r="D32" s="51"/>
      <c r="E32" s="51"/>
      <c r="F32" s="51"/>
      <c r="G32" s="48" t="e">
        <f t="shared" si="0"/>
        <v>#DIV/0!</v>
      </c>
      <c r="H32" s="48" t="e">
        <f t="shared" si="1"/>
        <v>#DIV/0!</v>
      </c>
      <c r="I32" s="52"/>
      <c r="J32" s="50"/>
    </row>
    <row r="33" spans="1:10" ht="13.5" thickBot="1">
      <c r="A33" s="25">
        <v>19</v>
      </c>
      <c r="B33" s="15" t="s">
        <v>6</v>
      </c>
      <c r="C33" s="38"/>
      <c r="D33" s="53">
        <v>220</v>
      </c>
      <c r="E33" s="53">
        <v>220</v>
      </c>
      <c r="F33" s="53">
        <v>231.4</v>
      </c>
      <c r="G33" s="48"/>
      <c r="H33" s="48"/>
      <c r="I33" s="54"/>
      <c r="J33" s="55">
        <f t="shared" si="3"/>
        <v>0.9562497158938289</v>
      </c>
    </row>
    <row r="34" spans="1:10" ht="15" thickBot="1">
      <c r="A34" s="44"/>
      <c r="B34" s="19" t="s">
        <v>19</v>
      </c>
      <c r="C34" s="39">
        <v>900101</v>
      </c>
      <c r="D34" s="56">
        <f>SUM(D11:D33)</f>
        <v>35823.6</v>
      </c>
      <c r="E34" s="56">
        <f>SUM(E11:E33)</f>
        <v>25507.199999999997</v>
      </c>
      <c r="F34" s="56">
        <f>SUM(F11:F33)</f>
        <v>24198.7</v>
      </c>
      <c r="G34" s="57">
        <f t="shared" si="0"/>
        <v>67.54960417155172</v>
      </c>
      <c r="H34" s="57">
        <f t="shared" si="1"/>
        <v>94.87007590013802</v>
      </c>
      <c r="I34" s="58"/>
      <c r="J34" s="57">
        <f t="shared" si="3"/>
        <v>100</v>
      </c>
    </row>
    <row r="35" spans="1:10" ht="12.75">
      <c r="A35" s="45">
        <v>20</v>
      </c>
      <c r="B35" s="20" t="s">
        <v>3</v>
      </c>
      <c r="C35" s="36">
        <v>410200</v>
      </c>
      <c r="D35" s="59">
        <v>32946.6</v>
      </c>
      <c r="E35" s="48">
        <v>25217.6</v>
      </c>
      <c r="F35" s="48">
        <v>24592.6</v>
      </c>
      <c r="G35" s="48">
        <f t="shared" si="0"/>
        <v>74.64381757146413</v>
      </c>
      <c r="H35" s="48">
        <f t="shared" si="1"/>
        <v>97.52157223526426</v>
      </c>
      <c r="I35" s="60"/>
      <c r="J35" s="61"/>
    </row>
    <row r="36" spans="1:10" ht="13.5" thickBot="1">
      <c r="A36" s="46">
        <v>21</v>
      </c>
      <c r="B36" s="15" t="s">
        <v>59</v>
      </c>
      <c r="C36" s="38">
        <v>410300</v>
      </c>
      <c r="D36" s="53">
        <v>33811.8</v>
      </c>
      <c r="E36" s="62">
        <v>25543</v>
      </c>
      <c r="F36" s="53">
        <v>25185.4</v>
      </c>
      <c r="G36" s="63">
        <f t="shared" si="0"/>
        <v>74.48701340951975</v>
      </c>
      <c r="H36" s="63">
        <f t="shared" si="1"/>
        <v>98.60000782993384</v>
      </c>
      <c r="I36" s="64"/>
      <c r="J36" s="65"/>
    </row>
    <row r="37" spans="1:10" ht="15.75" customHeight="1" thickBot="1">
      <c r="A37" s="99" t="s">
        <v>17</v>
      </c>
      <c r="B37" s="100"/>
      <c r="C37" s="30">
        <v>900101</v>
      </c>
      <c r="D37" s="66">
        <f>D34+D35+D36</f>
        <v>102582</v>
      </c>
      <c r="E37" s="66">
        <f>E34+E35+E36</f>
        <v>76267.79999999999</v>
      </c>
      <c r="F37" s="67">
        <f>F34+F35+F36</f>
        <v>73976.70000000001</v>
      </c>
      <c r="G37" s="68">
        <f>F37/D37*100</f>
        <v>72.11469848511436</v>
      </c>
      <c r="H37" s="68">
        <f t="shared" si="1"/>
        <v>96.99597995484336</v>
      </c>
      <c r="I37" s="69"/>
      <c r="J37" s="68"/>
    </row>
    <row r="38" spans="1:10" ht="13.5" customHeight="1" thickBot="1">
      <c r="A38" s="103" t="s">
        <v>1</v>
      </c>
      <c r="B38" s="104"/>
      <c r="C38" s="104"/>
      <c r="D38" s="104"/>
      <c r="E38" s="104"/>
      <c r="F38" s="104"/>
      <c r="G38" s="104"/>
      <c r="H38" s="104"/>
      <c r="I38" s="104"/>
      <c r="J38" s="105"/>
    </row>
    <row r="39" spans="1:12" ht="15" customHeight="1">
      <c r="A39" s="26">
        <v>1</v>
      </c>
      <c r="B39" s="43" t="s">
        <v>42</v>
      </c>
      <c r="C39" s="27">
        <v>120300</v>
      </c>
      <c r="D39" s="48">
        <v>433.8</v>
      </c>
      <c r="E39" s="48">
        <v>330.8</v>
      </c>
      <c r="F39" s="48">
        <v>747.5</v>
      </c>
      <c r="G39" s="48">
        <f>F39/D39*100</f>
        <v>172.31443061318578</v>
      </c>
      <c r="H39" s="48">
        <f>F39/E39*100</f>
        <v>225.96735187424426</v>
      </c>
      <c r="I39" s="48"/>
      <c r="J39" s="70">
        <f aca="true" t="shared" si="4" ref="J39:J52">F39/F$56*100</f>
        <v>6.983312638749547</v>
      </c>
      <c r="L39" s="13"/>
    </row>
    <row r="40" spans="1:12" ht="14.25" customHeight="1" hidden="1">
      <c r="A40" s="23">
        <f>A39+1</f>
        <v>2</v>
      </c>
      <c r="B40" s="14" t="s">
        <v>14</v>
      </c>
      <c r="C40" s="28">
        <v>120202</v>
      </c>
      <c r="D40" s="51"/>
      <c r="E40" s="51"/>
      <c r="F40" s="51"/>
      <c r="G40" s="48" t="e">
        <f>F40/D40*100</f>
        <v>#DIV/0!</v>
      </c>
      <c r="H40" s="48" t="e">
        <f aca="true" t="shared" si="5" ref="H40:H48">F40/E40*100</f>
        <v>#DIV/0!</v>
      </c>
      <c r="I40" s="51"/>
      <c r="J40" s="70">
        <f t="shared" si="4"/>
        <v>0</v>
      </c>
      <c r="L40" s="13"/>
    </row>
    <row r="41" spans="1:12" ht="43.5" customHeight="1">
      <c r="A41" s="23">
        <v>2</v>
      </c>
      <c r="B41" s="43" t="s">
        <v>43</v>
      </c>
      <c r="C41" s="28">
        <v>180415</v>
      </c>
      <c r="D41" s="51">
        <v>69.8</v>
      </c>
      <c r="E41" s="51">
        <v>51</v>
      </c>
      <c r="F41" s="51">
        <v>51.389</v>
      </c>
      <c r="G41" s="48">
        <f>F41/D41*100</f>
        <v>73.62320916905445</v>
      </c>
      <c r="H41" s="48">
        <f t="shared" si="5"/>
        <v>100.76274509803922</v>
      </c>
      <c r="I41" s="51"/>
      <c r="J41" s="70">
        <f t="shared" si="4"/>
        <v>0.48008756279959935</v>
      </c>
      <c r="L41" s="13"/>
    </row>
    <row r="42" spans="1:12" ht="18.75" customHeight="1">
      <c r="A42" s="23">
        <v>3</v>
      </c>
      <c r="B42" s="43" t="s">
        <v>58</v>
      </c>
      <c r="C42" s="28">
        <v>180100</v>
      </c>
      <c r="D42" s="51">
        <v>0</v>
      </c>
      <c r="E42" s="51">
        <v>0</v>
      </c>
      <c r="F42" s="51">
        <v>0.6</v>
      </c>
      <c r="G42" s="48"/>
      <c r="H42" s="48"/>
      <c r="I42" s="51"/>
      <c r="J42" s="70">
        <f t="shared" si="4"/>
        <v>0.005605334559531408</v>
      </c>
      <c r="L42" s="13"/>
    </row>
    <row r="43" spans="1:12" ht="14.25" customHeight="1">
      <c r="A43" s="23">
        <v>4</v>
      </c>
      <c r="B43" s="43" t="s">
        <v>44</v>
      </c>
      <c r="C43" s="28">
        <v>180500</v>
      </c>
      <c r="D43" s="51">
        <v>5150</v>
      </c>
      <c r="E43" s="51">
        <v>4270</v>
      </c>
      <c r="F43" s="51">
        <v>4367.2</v>
      </c>
      <c r="G43" s="48">
        <f aca="true" t="shared" si="6" ref="G43:G50">F43/D43*100</f>
        <v>84.8</v>
      </c>
      <c r="H43" s="48">
        <f t="shared" si="5"/>
        <v>102.27634660421545</v>
      </c>
      <c r="I43" s="51"/>
      <c r="J43" s="70">
        <f t="shared" si="4"/>
        <v>40.79936181397595</v>
      </c>
      <c r="L43" s="13"/>
    </row>
    <row r="44" spans="1:10" ht="12.75">
      <c r="A44" s="23">
        <v>5</v>
      </c>
      <c r="B44" s="43" t="s">
        <v>45</v>
      </c>
      <c r="C44" s="28">
        <v>190100</v>
      </c>
      <c r="D44" s="51">
        <v>62.2</v>
      </c>
      <c r="E44" s="51">
        <v>44.7</v>
      </c>
      <c r="F44" s="51">
        <v>58.8</v>
      </c>
      <c r="G44" s="48">
        <f t="shared" si="6"/>
        <v>94.5337620578778</v>
      </c>
      <c r="H44" s="48">
        <f t="shared" si="5"/>
        <v>131.5436241610738</v>
      </c>
      <c r="I44" s="51"/>
      <c r="J44" s="70">
        <f t="shared" si="4"/>
        <v>0.549322786834078</v>
      </c>
    </row>
    <row r="45" spans="1:10" ht="25.5">
      <c r="A45" s="23">
        <v>6</v>
      </c>
      <c r="B45" s="43" t="s">
        <v>46</v>
      </c>
      <c r="C45" s="28">
        <v>211100</v>
      </c>
      <c r="D45" s="51">
        <v>5</v>
      </c>
      <c r="E45" s="51">
        <v>5</v>
      </c>
      <c r="F45" s="51">
        <v>10.5</v>
      </c>
      <c r="G45" s="48">
        <f t="shared" si="6"/>
        <v>210</v>
      </c>
      <c r="H45" s="48">
        <f t="shared" si="5"/>
        <v>210</v>
      </c>
      <c r="I45" s="51"/>
      <c r="J45" s="70">
        <f t="shared" si="4"/>
        <v>0.09809335479179966</v>
      </c>
    </row>
    <row r="46" spans="1:10" ht="38.25">
      <c r="A46" s="23">
        <v>7</v>
      </c>
      <c r="B46" s="43" t="s">
        <v>47</v>
      </c>
      <c r="C46" s="28">
        <v>240621</v>
      </c>
      <c r="D46" s="51">
        <v>18</v>
      </c>
      <c r="E46" s="51">
        <v>15</v>
      </c>
      <c r="F46" s="51">
        <v>53.9</v>
      </c>
      <c r="G46" s="48">
        <f t="shared" si="6"/>
        <v>299.44444444444446</v>
      </c>
      <c r="H46" s="48">
        <f t="shared" si="5"/>
        <v>359.3333333333333</v>
      </c>
      <c r="I46" s="51"/>
      <c r="J46" s="70">
        <f t="shared" si="4"/>
        <v>0.5035458879312382</v>
      </c>
    </row>
    <row r="47" spans="1:10" ht="27.75" customHeight="1" thickBot="1">
      <c r="A47" s="23">
        <v>8</v>
      </c>
      <c r="B47" s="43" t="s">
        <v>48</v>
      </c>
      <c r="C47" s="28">
        <v>241700</v>
      </c>
      <c r="D47" s="51">
        <v>900</v>
      </c>
      <c r="E47" s="51">
        <v>370</v>
      </c>
      <c r="F47" s="51">
        <v>372.1</v>
      </c>
      <c r="G47" s="51">
        <f t="shared" si="6"/>
        <v>41.34444444444444</v>
      </c>
      <c r="H47" s="48">
        <f t="shared" si="5"/>
        <v>100.56756756756758</v>
      </c>
      <c r="I47" s="71"/>
      <c r="J47" s="70">
        <f t="shared" si="4"/>
        <v>3.476241649336062</v>
      </c>
    </row>
    <row r="48" spans="1:10" ht="12.75">
      <c r="A48" s="23">
        <v>9</v>
      </c>
      <c r="B48" s="43" t="s">
        <v>54</v>
      </c>
      <c r="C48" s="28">
        <v>250000</v>
      </c>
      <c r="D48" s="51">
        <v>1609.2</v>
      </c>
      <c r="E48" s="51">
        <v>1206.9</v>
      </c>
      <c r="F48" s="51">
        <v>1730.3</v>
      </c>
      <c r="G48" s="48">
        <f t="shared" si="6"/>
        <v>107.52547849863285</v>
      </c>
      <c r="H48" s="48">
        <f t="shared" si="5"/>
        <v>143.3673046648438</v>
      </c>
      <c r="I48" s="51"/>
      <c r="J48" s="70">
        <f t="shared" si="4"/>
        <v>16.164850647261993</v>
      </c>
    </row>
    <row r="49" spans="1:10" ht="27.75" customHeight="1">
      <c r="A49" s="23">
        <v>10</v>
      </c>
      <c r="B49" s="43" t="s">
        <v>49</v>
      </c>
      <c r="C49" s="28">
        <v>310300</v>
      </c>
      <c r="D49" s="51">
        <v>2500</v>
      </c>
      <c r="E49" s="51"/>
      <c r="F49" s="51"/>
      <c r="G49" s="48">
        <f t="shared" si="6"/>
        <v>0</v>
      </c>
      <c r="H49" s="48"/>
      <c r="I49" s="51"/>
      <c r="J49" s="70">
        <f t="shared" si="4"/>
        <v>0</v>
      </c>
    </row>
    <row r="50" spans="1:10" ht="13.5" customHeight="1" thickBot="1">
      <c r="A50" s="23">
        <v>11</v>
      </c>
      <c r="B50" s="43" t="s">
        <v>50</v>
      </c>
      <c r="C50" s="28">
        <v>330100</v>
      </c>
      <c r="D50" s="51">
        <v>7985</v>
      </c>
      <c r="E50" s="51">
        <v>1695</v>
      </c>
      <c r="F50" s="51">
        <v>1705.4</v>
      </c>
      <c r="G50" s="51">
        <f t="shared" si="6"/>
        <v>21.35754539762054</v>
      </c>
      <c r="H50" s="48">
        <f t="shared" si="1"/>
        <v>100.61356932153393</v>
      </c>
      <c r="I50" s="71"/>
      <c r="J50" s="70">
        <f t="shared" si="4"/>
        <v>15.932229263041442</v>
      </c>
    </row>
    <row r="51" spans="1:10" ht="13.5" customHeight="1" hidden="1" thickBot="1">
      <c r="A51" s="23">
        <v>11</v>
      </c>
      <c r="B51" s="47"/>
      <c r="C51" s="28">
        <v>501100</v>
      </c>
      <c r="D51" s="51"/>
      <c r="E51" s="51"/>
      <c r="F51" s="51"/>
      <c r="G51" s="51"/>
      <c r="H51" s="51"/>
      <c r="I51" s="71"/>
      <c r="J51" s="70">
        <f t="shared" si="4"/>
        <v>0</v>
      </c>
    </row>
    <row r="52" spans="1:10" ht="19.5" customHeight="1" thickBot="1">
      <c r="A52" s="23">
        <v>12</v>
      </c>
      <c r="B52" s="47" t="s">
        <v>55</v>
      </c>
      <c r="C52" s="40">
        <v>410300</v>
      </c>
      <c r="D52" s="71">
        <v>2899.6</v>
      </c>
      <c r="E52" s="71">
        <v>2067.5</v>
      </c>
      <c r="F52" s="71">
        <v>1606.4</v>
      </c>
      <c r="G52" s="48">
        <f>F52/D52*100</f>
        <v>55.40074493033522</v>
      </c>
      <c r="H52" s="48">
        <f t="shared" si="1"/>
        <v>77.69770253929867</v>
      </c>
      <c r="I52" s="71"/>
      <c r="J52" s="70">
        <f t="shared" si="4"/>
        <v>15.007349060718761</v>
      </c>
    </row>
    <row r="53" spans="1:10" ht="15" customHeight="1" hidden="1" thickBot="1">
      <c r="A53" s="23"/>
      <c r="B53" s="34"/>
      <c r="C53" s="40"/>
      <c r="D53" s="71"/>
      <c r="E53" s="71"/>
      <c r="F53" s="71"/>
      <c r="G53" s="48"/>
      <c r="H53" s="48"/>
      <c r="I53" s="63"/>
      <c r="J53" s="70"/>
    </row>
    <row r="54" spans="1:11" ht="15" customHeight="1" hidden="1" thickBot="1">
      <c r="A54" s="23"/>
      <c r="B54" s="34"/>
      <c r="C54" s="40"/>
      <c r="D54" s="71"/>
      <c r="E54" s="71"/>
      <c r="F54" s="63"/>
      <c r="G54" s="63"/>
      <c r="H54" s="63"/>
      <c r="I54" s="53"/>
      <c r="J54" s="70"/>
      <c r="K54" s="13"/>
    </row>
    <row r="55" spans="1:10" ht="29.25" customHeight="1" hidden="1" thickBot="1">
      <c r="A55" s="25">
        <v>8</v>
      </c>
      <c r="B55" s="21" t="s">
        <v>16</v>
      </c>
      <c r="C55" s="41">
        <v>430100</v>
      </c>
      <c r="D55" s="63"/>
      <c r="E55" s="72"/>
      <c r="F55" s="73"/>
      <c r="G55" s="74"/>
      <c r="H55" s="75"/>
      <c r="I55" s="76"/>
      <c r="J55" s="77">
        <f>F55/F$56*100</f>
        <v>0</v>
      </c>
    </row>
    <row r="56" spans="1:10" ht="16.5" customHeight="1" thickBot="1">
      <c r="A56" s="86"/>
      <c r="B56" s="87" t="s">
        <v>18</v>
      </c>
      <c r="C56" s="32">
        <v>900101</v>
      </c>
      <c r="D56" s="66">
        <f>SUM(D39:D55)</f>
        <v>21632.6</v>
      </c>
      <c r="E56" s="66">
        <f>SUM(E39:E55)</f>
        <v>10055.9</v>
      </c>
      <c r="F56" s="67">
        <f>SUM(F39:F55)</f>
        <v>10704.089</v>
      </c>
      <c r="G56" s="78">
        <f>F56/D56*100</f>
        <v>49.48128750127123</v>
      </c>
      <c r="H56" s="79">
        <f t="shared" si="1"/>
        <v>106.44585765570463</v>
      </c>
      <c r="I56" s="80"/>
      <c r="J56" s="79">
        <f>F56/F$56*100</f>
        <v>100</v>
      </c>
    </row>
    <row r="57" spans="1:10" ht="26.25" customHeight="1" thickBot="1">
      <c r="A57" s="101" t="s">
        <v>20</v>
      </c>
      <c r="B57" s="102"/>
      <c r="C57" s="30">
        <v>900100</v>
      </c>
      <c r="D57" s="66">
        <f>D56+D37</f>
        <v>124214.6</v>
      </c>
      <c r="E57" s="66">
        <f>E56+E37</f>
        <v>86323.69999999998</v>
      </c>
      <c r="F57" s="67">
        <f>F56+F37</f>
        <v>84680.78900000002</v>
      </c>
      <c r="G57" s="78">
        <f>F57/D57*100</f>
        <v>68.17297564054469</v>
      </c>
      <c r="H57" s="79">
        <f>F57/E57*100</f>
        <v>98.09680192114105</v>
      </c>
      <c r="I57" s="81"/>
      <c r="J57" s="79">
        <v>100</v>
      </c>
    </row>
    <row r="58" spans="1:10" ht="25.5" customHeight="1">
      <c r="A58" s="29"/>
      <c r="B58" s="29"/>
      <c r="C58" s="29"/>
      <c r="D58" s="82"/>
      <c r="E58" s="82"/>
      <c r="F58" s="82"/>
      <c r="G58" s="29"/>
      <c r="H58" s="29"/>
      <c r="I58" s="29"/>
      <c r="J58" s="29"/>
    </row>
    <row r="59" spans="1:10" ht="37.5" customHeight="1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ht="12.75">
      <c r="H64" s="8"/>
    </row>
    <row r="65" ht="12.75">
      <c r="H65" s="8"/>
    </row>
    <row r="66" ht="12.75">
      <c r="H66" s="8"/>
    </row>
    <row r="67" spans="3:7" ht="18">
      <c r="C67" s="12"/>
      <c r="D67" s="12"/>
      <c r="F67" s="12"/>
      <c r="G67" s="12"/>
    </row>
    <row r="68" ht="12.75">
      <c r="H68" s="8"/>
    </row>
    <row r="69" ht="12.75">
      <c r="H69" s="8"/>
    </row>
    <row r="70" ht="6.75" customHeight="1" hidden="1">
      <c r="H70" s="8"/>
    </row>
    <row r="71" ht="12.75" hidden="1">
      <c r="H71" s="8"/>
    </row>
    <row r="72" spans="2:8" ht="12.75">
      <c r="B72" t="s">
        <v>51</v>
      </c>
      <c r="F72" t="s">
        <v>52</v>
      </c>
      <c r="H72" s="8"/>
    </row>
    <row r="73" ht="29.25" customHeight="1" hidden="1">
      <c r="H73" s="8"/>
    </row>
    <row r="74" ht="10.5" customHeight="1">
      <c r="H74" s="8"/>
    </row>
    <row r="75" ht="12.75">
      <c r="H75" s="8"/>
    </row>
    <row r="76" ht="12.75">
      <c r="H76" s="8"/>
    </row>
    <row r="77" ht="12.75">
      <c r="H77" s="8"/>
    </row>
    <row r="78" spans="3:8" ht="12.75">
      <c r="C78" s="42"/>
      <c r="F78" s="98"/>
      <c r="G78" s="98"/>
      <c r="H78" s="8"/>
    </row>
    <row r="79" ht="12.75">
      <c r="H79" s="8"/>
    </row>
    <row r="80" ht="12.75">
      <c r="H80" s="8"/>
    </row>
    <row r="81" ht="12.75">
      <c r="H81" s="8"/>
    </row>
    <row r="82" ht="12.75">
      <c r="H82" s="8"/>
    </row>
    <row r="83" ht="12.75">
      <c r="H83" s="8"/>
    </row>
    <row r="84" ht="12.75">
      <c r="H84" s="8"/>
    </row>
  </sheetData>
  <sheetProtection/>
  <mergeCells count="14">
    <mergeCell ref="F78:G78"/>
    <mergeCell ref="A37:B37"/>
    <mergeCell ref="A57:B57"/>
    <mergeCell ref="A38:J38"/>
    <mergeCell ref="A10:J10"/>
    <mergeCell ref="C6:H6"/>
    <mergeCell ref="F8:F9"/>
    <mergeCell ref="J8:J9"/>
    <mergeCell ref="A8:A9"/>
    <mergeCell ref="B8:B9"/>
    <mergeCell ref="C8:C9"/>
    <mergeCell ref="D8:D9"/>
    <mergeCell ref="E8:E9"/>
    <mergeCell ref="G8:H8"/>
  </mergeCells>
  <printOptions/>
  <pageMargins left="0.3937007874015748" right="0.1968503937007874" top="0" bottom="0" header="0.15748031496062992" footer="0.11811023622047245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Анюта</cp:lastModifiedBy>
  <cp:lastPrinted>2013-12-12T10:01:01Z</cp:lastPrinted>
  <dcterms:created xsi:type="dcterms:W3CDTF">1998-04-28T08:45:11Z</dcterms:created>
  <dcterms:modified xsi:type="dcterms:W3CDTF">2013-12-12T10:01:04Z</dcterms:modified>
  <cp:category/>
  <cp:version/>
  <cp:contentType/>
  <cp:contentStatus/>
</cp:coreProperties>
</file>