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465" windowWidth="15480" windowHeight="10380"/>
  </bookViews>
  <sheets>
    <sheet name="дод.3" sheetId="1" r:id="rId1"/>
  </sheets>
  <definedNames>
    <definedName name="_xlnm.Print_Titles" localSheetId="0">дод.3!$5:$7</definedName>
    <definedName name="_xlnm.Print_Area" localSheetId="0">дод.3!$A$1:$R$109</definedName>
  </definedNames>
  <calcPr calcId="124519" fullCalcOnLoad="1"/>
</workbook>
</file>

<file path=xl/calcChain.xml><?xml version="1.0" encoding="utf-8"?>
<calcChain xmlns="http://schemas.openxmlformats.org/spreadsheetml/2006/main">
  <c r="G33" i="1"/>
  <c r="H33"/>
  <c r="H32"/>
  <c r="H28"/>
  <c r="H27"/>
  <c r="F33"/>
  <c r="F32"/>
  <c r="F28"/>
  <c r="R101"/>
  <c r="H83"/>
  <c r="I83"/>
  <c r="J83"/>
  <c r="L83"/>
  <c r="L82"/>
  <c r="K82"/>
  <c r="M83"/>
  <c r="N83"/>
  <c r="N82"/>
  <c r="O83"/>
  <c r="P83"/>
  <c r="Q83"/>
  <c r="G83"/>
  <c r="G82"/>
  <c r="F83"/>
  <c r="R98"/>
  <c r="K99"/>
  <c r="R99"/>
  <c r="R85"/>
  <c r="R20"/>
  <c r="G92"/>
  <c r="G94"/>
  <c r="H92"/>
  <c r="H94"/>
  <c r="H96"/>
  <c r="I92"/>
  <c r="I94"/>
  <c r="I96"/>
  <c r="J92"/>
  <c r="J94"/>
  <c r="J96"/>
  <c r="K84"/>
  <c r="K86"/>
  <c r="K87"/>
  <c r="K83"/>
  <c r="R83"/>
  <c r="R82"/>
  <c r="K89"/>
  <c r="K90"/>
  <c r="L92"/>
  <c r="O92"/>
  <c r="L94"/>
  <c r="O94"/>
  <c r="K94"/>
  <c r="L96"/>
  <c r="O96"/>
  <c r="K96"/>
  <c r="R96"/>
  <c r="K100"/>
  <c r="K102"/>
  <c r="R102"/>
  <c r="M92"/>
  <c r="M94"/>
  <c r="M96"/>
  <c r="N92"/>
  <c r="N94"/>
  <c r="N96"/>
  <c r="P92"/>
  <c r="P94"/>
  <c r="P96"/>
  <c r="Q92"/>
  <c r="Q94"/>
  <c r="Q96"/>
  <c r="H82"/>
  <c r="I82"/>
  <c r="J82"/>
  <c r="O82"/>
  <c r="M82"/>
  <c r="P82"/>
  <c r="Q82"/>
  <c r="R25"/>
  <c r="G14"/>
  <c r="H14"/>
  <c r="I14"/>
  <c r="J14"/>
  <c r="K14"/>
  <c r="L14"/>
  <c r="M14"/>
  <c r="N14"/>
  <c r="O14"/>
  <c r="P14"/>
  <c r="Q14"/>
  <c r="R15"/>
  <c r="R14"/>
  <c r="G50"/>
  <c r="G47"/>
  <c r="G46"/>
  <c r="G57"/>
  <c r="G61"/>
  <c r="G63"/>
  <c r="G74"/>
  <c r="G76"/>
  <c r="G79"/>
  <c r="H61"/>
  <c r="H74"/>
  <c r="H47"/>
  <c r="H46"/>
  <c r="H76"/>
  <c r="H79"/>
  <c r="I61"/>
  <c r="I74"/>
  <c r="I76"/>
  <c r="I47"/>
  <c r="I46"/>
  <c r="I79"/>
  <c r="J61"/>
  <c r="J74"/>
  <c r="J76"/>
  <c r="J79"/>
  <c r="J47"/>
  <c r="K48"/>
  <c r="K49"/>
  <c r="K50"/>
  <c r="K57"/>
  <c r="L61"/>
  <c r="O61"/>
  <c r="K61"/>
  <c r="K47"/>
  <c r="K63"/>
  <c r="K73"/>
  <c r="L74"/>
  <c r="O74"/>
  <c r="K74"/>
  <c r="K77"/>
  <c r="K76"/>
  <c r="K78"/>
  <c r="K80"/>
  <c r="K79"/>
  <c r="K81"/>
  <c r="L76"/>
  <c r="L79"/>
  <c r="L47"/>
  <c r="L46"/>
  <c r="K46"/>
  <c r="M61"/>
  <c r="M74"/>
  <c r="M47"/>
  <c r="M46"/>
  <c r="M76"/>
  <c r="M79"/>
  <c r="N61"/>
  <c r="N74"/>
  <c r="N47"/>
  <c r="N46"/>
  <c r="N76"/>
  <c r="N79"/>
  <c r="O76"/>
  <c r="O79"/>
  <c r="P61"/>
  <c r="P74"/>
  <c r="P47"/>
  <c r="P46"/>
  <c r="P76"/>
  <c r="P79"/>
  <c r="Q61"/>
  <c r="Q74"/>
  <c r="Q76"/>
  <c r="Q47"/>
  <c r="Q46"/>
  <c r="Q79"/>
  <c r="F49"/>
  <c r="F51"/>
  <c r="F52"/>
  <c r="F54"/>
  <c r="F55"/>
  <c r="F56"/>
  <c r="F50"/>
  <c r="F58"/>
  <c r="F59"/>
  <c r="F60"/>
  <c r="F57"/>
  <c r="F61"/>
  <c r="F64"/>
  <c r="F63"/>
  <c r="F65"/>
  <c r="F66"/>
  <c r="F67"/>
  <c r="F68"/>
  <c r="F69"/>
  <c r="F70"/>
  <c r="F71"/>
  <c r="F72"/>
  <c r="F73"/>
  <c r="F74"/>
  <c r="F76"/>
  <c r="F79"/>
  <c r="G12"/>
  <c r="G10"/>
  <c r="G9"/>
  <c r="G35"/>
  <c r="G32"/>
  <c r="G28"/>
  <c r="G27"/>
  <c r="G104"/>
  <c r="G103"/>
  <c r="H12"/>
  <c r="H10"/>
  <c r="H9"/>
  <c r="H35"/>
  <c r="H104"/>
  <c r="H103"/>
  <c r="I12"/>
  <c r="I10"/>
  <c r="I9"/>
  <c r="I33"/>
  <c r="I35"/>
  <c r="I32"/>
  <c r="I28"/>
  <c r="I27"/>
  <c r="I104"/>
  <c r="I103"/>
  <c r="J46"/>
  <c r="J12"/>
  <c r="J10"/>
  <c r="J9"/>
  <c r="J107"/>
  <c r="J110"/>
  <c r="J33"/>
  <c r="J35"/>
  <c r="J32"/>
  <c r="J28"/>
  <c r="J27"/>
  <c r="J104"/>
  <c r="J103"/>
  <c r="K21"/>
  <c r="K11"/>
  <c r="K10"/>
  <c r="K9"/>
  <c r="L12"/>
  <c r="L10"/>
  <c r="L9"/>
  <c r="O12"/>
  <c r="K12"/>
  <c r="K18"/>
  <c r="K22"/>
  <c r="R22"/>
  <c r="K23"/>
  <c r="K24"/>
  <c r="R24"/>
  <c r="K26"/>
  <c r="L33"/>
  <c r="K33"/>
  <c r="R33"/>
  <c r="L35"/>
  <c r="L32"/>
  <c r="L28"/>
  <c r="L27"/>
  <c r="O33"/>
  <c r="O35"/>
  <c r="O32"/>
  <c r="L104"/>
  <c r="L103"/>
  <c r="K103"/>
  <c r="O104"/>
  <c r="O103"/>
  <c r="M12"/>
  <c r="M10"/>
  <c r="M9"/>
  <c r="M107"/>
  <c r="M110"/>
  <c r="M33"/>
  <c r="M35"/>
  <c r="M32"/>
  <c r="M28"/>
  <c r="M27"/>
  <c r="M104"/>
  <c r="M103"/>
  <c r="N12"/>
  <c r="N10"/>
  <c r="N9"/>
  <c r="N33"/>
  <c r="N35"/>
  <c r="N32"/>
  <c r="N28"/>
  <c r="N27"/>
  <c r="N104"/>
  <c r="N103"/>
  <c r="O10"/>
  <c r="O9"/>
  <c r="P12"/>
  <c r="P10"/>
  <c r="P9"/>
  <c r="P33"/>
  <c r="P35"/>
  <c r="P32"/>
  <c r="P28"/>
  <c r="P27"/>
  <c r="P104"/>
  <c r="P103"/>
  <c r="Q10"/>
  <c r="Q9"/>
  <c r="Q35"/>
  <c r="Q32"/>
  <c r="Q28"/>
  <c r="Q27"/>
  <c r="Q104"/>
  <c r="Q103"/>
  <c r="F11"/>
  <c r="F10"/>
  <c r="F12"/>
  <c r="F14"/>
  <c r="F35"/>
  <c r="F92"/>
  <c r="F94"/>
  <c r="R94"/>
  <c r="F82"/>
  <c r="F104"/>
  <c r="F103"/>
  <c r="K29"/>
  <c r="K30"/>
  <c r="R30"/>
  <c r="K31"/>
  <c r="K37"/>
  <c r="K38"/>
  <c r="K39"/>
  <c r="K40"/>
  <c r="K41"/>
  <c r="K42"/>
  <c r="R42"/>
  <c r="K43"/>
  <c r="R43"/>
  <c r="K44"/>
  <c r="R44"/>
  <c r="K45"/>
  <c r="T31"/>
  <c r="R45"/>
  <c r="K34"/>
  <c r="R34"/>
  <c r="K36"/>
  <c r="R36"/>
  <c r="K13"/>
  <c r="L17"/>
  <c r="O17"/>
  <c r="K17"/>
  <c r="K51"/>
  <c r="K52"/>
  <c r="R52"/>
  <c r="K54"/>
  <c r="R54"/>
  <c r="K55"/>
  <c r="R55"/>
  <c r="K56"/>
  <c r="K58"/>
  <c r="K59"/>
  <c r="K60"/>
  <c r="K62"/>
  <c r="K64"/>
  <c r="R64"/>
  <c r="K65"/>
  <c r="K66"/>
  <c r="R66"/>
  <c r="K67"/>
  <c r="K68"/>
  <c r="R68"/>
  <c r="K69"/>
  <c r="K70"/>
  <c r="R70"/>
  <c r="K71"/>
  <c r="K72"/>
  <c r="R72"/>
  <c r="K75"/>
  <c r="K93"/>
  <c r="R93"/>
  <c r="K95"/>
  <c r="R95"/>
  <c r="K97"/>
  <c r="R97"/>
  <c r="K104"/>
  <c r="K105"/>
  <c r="K106"/>
  <c r="R21"/>
  <c r="M17"/>
  <c r="N17"/>
  <c r="P17"/>
  <c r="R81"/>
  <c r="R84"/>
  <c r="R86"/>
  <c r="R87"/>
  <c r="R88"/>
  <c r="R89"/>
  <c r="R90"/>
  <c r="R91"/>
  <c r="R92"/>
  <c r="R100"/>
  <c r="R105"/>
  <c r="R106"/>
  <c r="R62"/>
  <c r="R61"/>
  <c r="R49"/>
  <c r="R50"/>
  <c r="R51"/>
  <c r="R56"/>
  <c r="R57"/>
  <c r="R58"/>
  <c r="R59"/>
  <c r="R60"/>
  <c r="R65"/>
  <c r="R67"/>
  <c r="R69"/>
  <c r="R71"/>
  <c r="R73"/>
  <c r="R74"/>
  <c r="R75"/>
  <c r="R76"/>
  <c r="R77"/>
  <c r="R78"/>
  <c r="R48"/>
  <c r="R26"/>
  <c r="R41"/>
  <c r="R40"/>
  <c r="R39"/>
  <c r="R38"/>
  <c r="R37"/>
  <c r="R31"/>
  <c r="R29"/>
  <c r="R12"/>
  <c r="R13"/>
  <c r="F17"/>
  <c r="G17"/>
  <c r="H17"/>
  <c r="I17"/>
  <c r="J17"/>
  <c r="R18"/>
  <c r="R17"/>
  <c r="R19"/>
  <c r="R23"/>
  <c r="R104"/>
  <c r="K35"/>
  <c r="R35"/>
  <c r="R80"/>
  <c r="R79"/>
  <c r="O47"/>
  <c r="O46"/>
  <c r="R11"/>
  <c r="O28"/>
  <c r="O27"/>
  <c r="K27"/>
  <c r="K107"/>
  <c r="K110"/>
  <c r="K32"/>
  <c r="K28"/>
  <c r="R63"/>
  <c r="F47"/>
  <c r="F27"/>
  <c r="R28"/>
  <c r="O107"/>
  <c r="O110"/>
  <c r="R103"/>
  <c r="Q107"/>
  <c r="Q110"/>
  <c r="P107"/>
  <c r="P110"/>
  <c r="N107"/>
  <c r="N110"/>
  <c r="R32"/>
  <c r="H107"/>
  <c r="H110"/>
  <c r="R10"/>
  <c r="R9"/>
  <c r="F9"/>
  <c r="L107"/>
  <c r="L110"/>
  <c r="I107"/>
  <c r="I110"/>
  <c r="G107"/>
  <c r="G110"/>
  <c r="F46"/>
  <c r="R46"/>
  <c r="R47"/>
  <c r="F107"/>
  <c r="F110"/>
  <c r="R27"/>
  <c r="R107"/>
  <c r="R110"/>
</calcChain>
</file>

<file path=xl/sharedStrings.xml><?xml version="1.0" encoding="utf-8"?>
<sst xmlns="http://schemas.openxmlformats.org/spreadsheetml/2006/main" count="343" uniqueCount="275">
  <si>
    <t>Методичне забезпечення діяльності навчальних закладів та інші заходи в галузі освіти</t>
  </si>
  <si>
    <t>0990</t>
  </si>
  <si>
    <t>Централізоване ведення бухгалтерського обліку</t>
  </si>
  <si>
    <t>Здійснення централізованого господарського обслуговування</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</si>
  <si>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</si>
  <si>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1016310</t>
  </si>
  <si>
    <t>Проведення невідкладних відновлювальних робіт, будівництво та реконструкція загальноосвітніх навчальних закладів</t>
  </si>
  <si>
    <t>1016330</t>
  </si>
  <si>
    <t>1510000</t>
  </si>
  <si>
    <t>1510170</t>
  </si>
  <si>
    <t>1511060</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</si>
  <si>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</si>
  <si>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1513011</t>
  </si>
  <si>
    <t>1513012</t>
  </si>
  <si>
    <t>Фінансове управління (головний розпорядник)</t>
  </si>
  <si>
    <t>Фінансове управління (відповідальний виконавець)</t>
  </si>
  <si>
    <t>2417212</t>
  </si>
  <si>
    <t>250102</t>
  </si>
  <si>
    <t>250380</t>
  </si>
  <si>
    <t>2400000</t>
  </si>
  <si>
    <t>Управління культури, молоді та спорту (головний розпорядник)</t>
  </si>
  <si>
    <t>7600000</t>
  </si>
  <si>
    <t>7610000</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</si>
  <si>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</si>
  <si>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1070</t>
  </si>
  <si>
    <t>1513013</t>
  </si>
  <si>
    <t>Надання пільг багатодітним сім'ям на житлово-комунальні послуги</t>
  </si>
  <si>
    <t>1513015</t>
  </si>
  <si>
    <t>Надання пільг багатодітним сім'ям на придбання твердого палива та скрапленого газу</t>
  </si>
  <si>
    <t>1513025</t>
  </si>
  <si>
    <t>1513026</t>
  </si>
  <si>
    <t>1513041</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</si>
  <si>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</si>
  <si>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</si>
  <si>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</si>
  <si>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</si>
  <si>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1513042</t>
  </si>
  <si>
    <t>1513043</t>
  </si>
  <si>
    <t>1513044</t>
  </si>
  <si>
    <t>Надання допомоги на дітей одиноким матерям</t>
  </si>
  <si>
    <t>Надання тимчасової державної допомоги дітям</t>
  </si>
  <si>
    <t>Надання допомоги при усиновленні дитини</t>
  </si>
  <si>
    <t>1513045</t>
  </si>
  <si>
    <t>1513046</t>
  </si>
  <si>
    <t>1513047</t>
  </si>
  <si>
    <t>Надання державної соціальної допомоги малозабезпеченим сім'ям</t>
  </si>
  <si>
    <t>1513048</t>
  </si>
  <si>
    <t>Надання субсидій населенню для відшкодування витрат на оплату житлово-комунальних послуг</t>
  </si>
  <si>
    <t>1513016</t>
  </si>
  <si>
    <t>Надання субсидій населенню для відшкодування витрат на придбання твердого та рідкого пічного побутового палива і скрапленого газу</t>
  </si>
  <si>
    <t>1513400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</si>
  <si>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</si>
  <si>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1020</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</si>
  <si>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</si>
  <si>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1513181</t>
  </si>
  <si>
    <t>1010</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</si>
  <si>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</si>
  <si>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1513190</t>
  </si>
  <si>
    <t>Надання державної соціальної допомоги інвалідам з дитинства та дітям-інвалідам</t>
  </si>
  <si>
    <t>1513049</t>
  </si>
  <si>
    <t>грн.</t>
  </si>
  <si>
    <t>Компенсаційні виплати на пільговий проїзд автомобільним транспортом окремим категоріям громадян</t>
  </si>
  <si>
    <t>1513035</t>
  </si>
  <si>
    <t>2410000</t>
  </si>
  <si>
    <t>Бібліотеки</t>
  </si>
  <si>
    <t>0824</t>
  </si>
  <si>
    <t>4060</t>
  </si>
  <si>
    <t>2414060</t>
  </si>
  <si>
    <t>2414070</t>
  </si>
  <si>
    <t>4070</t>
  </si>
  <si>
    <t>Музеї і виставки</t>
  </si>
  <si>
    <t>Палаци і будинки культури, клуби та інші заклади клубного типу</t>
  </si>
  <si>
    <t>2414090</t>
  </si>
  <si>
    <t>4090</t>
  </si>
  <si>
    <t>0828</t>
  </si>
  <si>
    <t>Школи естетичного виховання дітей</t>
  </si>
  <si>
    <t>2414100</t>
  </si>
  <si>
    <t>4100</t>
  </si>
  <si>
    <t>0829</t>
  </si>
  <si>
    <t>Інші культурно-освітні заклади та заходи</t>
  </si>
  <si>
    <t>2414200</t>
  </si>
  <si>
    <t>0830</t>
  </si>
  <si>
    <t>Підтримка періодичних видань (газет та журналів)</t>
  </si>
  <si>
    <t>7212</t>
  </si>
  <si>
    <t>0810</t>
  </si>
  <si>
    <t>Проведення навчально-тренувальних зборів і змагань з олімпійських видів спорту</t>
  </si>
  <si>
    <t>5011</t>
  </si>
  <si>
    <t>2415011</t>
  </si>
  <si>
    <t>Утримання та навчально-тренувальна робота комунальних дитячо-юнацьких спортивних шкіл</t>
  </si>
  <si>
    <t>2416310</t>
  </si>
  <si>
    <t>76</t>
  </si>
  <si>
    <t>Резервний фонд</t>
  </si>
  <si>
    <t>8010</t>
  </si>
  <si>
    <t>7618010</t>
  </si>
  <si>
    <t>Інші субвенції</t>
  </si>
  <si>
    <t>0180</t>
  </si>
  <si>
    <t>8800</t>
  </si>
  <si>
    <t>7618800</t>
  </si>
  <si>
    <t>120201</t>
  </si>
  <si>
    <t>130102</t>
  </si>
  <si>
    <t>130107</t>
  </si>
  <si>
    <t>130110</t>
  </si>
  <si>
    <t>130112</t>
  </si>
  <si>
    <t>Виконавчий комітет (головний розпорядник)</t>
  </si>
  <si>
    <t>Виконавчий комітет (відповідальний виконавець)</t>
  </si>
  <si>
    <t>Управління освіти, релігій та у справах національностей (головний розпорядник)</t>
  </si>
  <si>
    <t>Управління освіти, релігій та у справах національностей (відповідальний виконавець)</t>
  </si>
  <si>
    <t>1500000</t>
  </si>
  <si>
    <t>010116</t>
  </si>
  <si>
    <t>0300000</t>
  </si>
  <si>
    <t>03</t>
  </si>
  <si>
    <t>070301</t>
  </si>
  <si>
    <t>070303</t>
  </si>
  <si>
    <t>110201</t>
  </si>
  <si>
    <t>110202</t>
  </si>
  <si>
    <t>110204</t>
  </si>
  <si>
    <t>110205</t>
  </si>
  <si>
    <t>170102</t>
  </si>
  <si>
    <t>091300</t>
  </si>
  <si>
    <t>091207</t>
  </si>
  <si>
    <t>091205</t>
  </si>
  <si>
    <t>070401</t>
  </si>
  <si>
    <t>070802</t>
  </si>
  <si>
    <t>090201</t>
  </si>
  <si>
    <t>090202</t>
  </si>
  <si>
    <t>091108</t>
  </si>
  <si>
    <t>090412</t>
  </si>
  <si>
    <t>110502</t>
  </si>
  <si>
    <t>Усього видатків</t>
  </si>
  <si>
    <t>Код програ</t>
  </si>
  <si>
    <r>
      <t>РОЗПОДІЛ</t>
    </r>
    <r>
      <rPr>
        <b/>
        <sz val="14"/>
        <rFont val="Times New Roman"/>
        <family val="1"/>
        <charset val="204"/>
      </rPr>
      <t xml:space="preserve">
видатків міського бюджету м.Хуст на 2017 рік за головними розпорядниками коштів</t>
    </r>
  </si>
  <si>
    <t>070201</t>
  </si>
  <si>
    <t>070101</t>
  </si>
  <si>
    <t>070804</t>
  </si>
  <si>
    <t>070805</t>
  </si>
  <si>
    <t>070808</t>
  </si>
  <si>
    <t>150101</t>
  </si>
  <si>
    <t>150110</t>
  </si>
  <si>
    <t>Здійснення заходів та реалізація проектів на виконання Державної цільової соціальної програми «Молодь України»</t>
  </si>
  <si>
    <t>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</si>
  <si>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t>
  </si>
  <si>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</si>
  <si>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</si>
  <si>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</si>
  <si>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</si>
  <si>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</si>
  <si>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</si>
  <si>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</si>
  <si>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</si>
  <si>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</si>
  <si>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0111</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</si>
  <si>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 </t>
  </si>
  <si>
    <t>бюджет розвитку</t>
  </si>
  <si>
    <t>1060</t>
  </si>
  <si>
    <t>Реалізація заходів щодо інвестиційного розвитку території</t>
  </si>
  <si>
    <t>0490</t>
  </si>
  <si>
    <r>
      <t>Код ТПКВКМБ /
ТКВКБМС</t>
    </r>
    <r>
      <rPr>
        <vertAlign val="superscript"/>
        <sz val="8"/>
        <rFont val="Times New Roman"/>
        <family val="1"/>
        <charset val="204"/>
      </rPr>
      <t>2</t>
    </r>
  </si>
  <si>
    <t>0170</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</si>
  <si>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</si>
  <si>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091209</t>
  </si>
  <si>
    <t>091101</t>
  </si>
  <si>
    <t>Управління культури, молоді та спорту (відповідальний виконавець)</t>
  </si>
  <si>
    <t>091103</t>
  </si>
  <si>
    <t>2413140</t>
  </si>
  <si>
    <t>090204</t>
  </si>
  <si>
    <t>090207</t>
  </si>
  <si>
    <t>090215</t>
  </si>
  <si>
    <t>090216</t>
  </si>
  <si>
    <t>090302</t>
  </si>
  <si>
    <t>090303</t>
  </si>
  <si>
    <t>090304</t>
  </si>
  <si>
    <t>090305</t>
  </si>
  <si>
    <t>090306</t>
  </si>
  <si>
    <t>090307</t>
  </si>
  <si>
    <t>090308</t>
  </si>
  <si>
    <t>090401</t>
  </si>
  <si>
    <t>090405</t>
  </si>
  <si>
    <t>090406</t>
  </si>
  <si>
    <t>091204</t>
  </si>
  <si>
    <t>Надання соціальних та реабілітаційних послуг громадянам похилого віку, інвалідам, дітям-інвалідам в установах соціального обслуговування</t>
  </si>
  <si>
    <t>1513021</t>
  </si>
  <si>
    <t>090413</t>
  </si>
  <si>
    <t>Надання допомоги на догляд за інвалідом I чи II групи внаслідок психічного розладу</t>
  </si>
  <si>
    <t>1513080</t>
  </si>
  <si>
    <t>Здійснення соціальної роботи з вразливими категоріями населення</t>
  </si>
  <si>
    <t>Освітня субвенція- всього:</t>
  </si>
  <si>
    <t>капітальні видатки за рахунок коштів, що передаються із загального фонду до бюджету розвитку (спеціального фонду)</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</si>
  <si>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</si>
  <si>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Соціальний захист ветеранів війни та праці</t>
  </si>
  <si>
    <t>Проведення спортивної роботи в регіоні</t>
  </si>
  <si>
    <t>0313130</t>
  </si>
  <si>
    <t>0313200</t>
  </si>
  <si>
    <t>Фінансова підтримка об'єктів комунального господарства</t>
  </si>
  <si>
    <t>6050</t>
  </si>
  <si>
    <t>0316050</t>
  </si>
  <si>
    <t>Центри соціальних служб для сім'ї, дітей та молоді</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</si>
  <si>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</si>
  <si>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Надання допомоги дітям-сиротам та дітям, позбавленим батьківського піклування, яким виповнюється 18 років</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</si>
  <si>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</si>
  <si>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Підтримка засобів масової інформації</t>
  </si>
  <si>
    <t>2415010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</si>
  <si>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</si>
  <si>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пільг та субсидій населенню на придбання твердого та рідкого пічного побутового палива і скрапленого газу</t>
  </si>
  <si>
    <t>Надання допомоги сім'ям з дітьми, малозабезпеченим  сім’ям, інвалідам з дитинства, дітям-інвалідам та тимчасової допомоги дітям</t>
  </si>
  <si>
    <t>090416</t>
  </si>
  <si>
    <t>Інші видатки на соціальний захист ветеранів війни та праці</t>
  </si>
  <si>
    <t>1513201</t>
  </si>
  <si>
    <t>в т.ч.за рахунок освітньої субвенції:</t>
  </si>
  <si>
    <t>Забезпечення функціонування водопровідно-каналізаційного господарства</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</si>
  <si>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</si>
  <si>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Реалізація державної політики у молодіжній сфері</t>
  </si>
  <si>
    <t>5041</t>
  </si>
  <si>
    <t>Підтримка і розвиток спортивної інфраструктури</t>
  </si>
  <si>
    <t>5040</t>
  </si>
  <si>
    <t>Утримання комунальних спортивних споруд</t>
  </si>
  <si>
    <t>Розвиток дитячо-юнацького та резервного спорту</t>
  </si>
  <si>
    <t>5030</t>
  </si>
  <si>
    <t>5031</t>
  </si>
  <si>
    <t>Інші заходи з розвитку фізичної культури та спорту</t>
  </si>
  <si>
    <t>5060</t>
  </si>
  <si>
    <t>Підтримка спорту вищих досягнень та організацій, які здійснюють фізкультурно-спортивну діяльність в регіоні</t>
  </si>
  <si>
    <t>5062</t>
  </si>
  <si>
    <t>2415030</t>
  </si>
  <si>
    <t>2415031</t>
  </si>
  <si>
    <t>2415041</t>
  </si>
  <si>
    <t>2415062</t>
  </si>
  <si>
    <t>Проведення невідкладних відновлювальних робіт, будівництво та реконструкція позашкільних навчальних закладів</t>
  </si>
  <si>
    <t>1016350</t>
  </si>
  <si>
    <t>0317450</t>
  </si>
  <si>
    <t>1513104</t>
  </si>
  <si>
    <t>0411</t>
  </si>
  <si>
    <t>Сприяння розвитку малого та середнього підприємництва</t>
  </si>
  <si>
    <r>
      <t>Код ФКВКБ</t>
    </r>
    <r>
      <rPr>
        <strike/>
        <vertAlign val="superscript"/>
        <sz val="8"/>
        <rFont val="Times New Roman"/>
        <family val="1"/>
        <charset val="204"/>
      </rPr>
      <t>3</t>
    </r>
  </si>
  <si>
    <t>0310000</t>
  </si>
  <si>
    <t>0310170</t>
  </si>
  <si>
    <t>Інші видатки на соціальний захист населення</t>
  </si>
  <si>
    <t>1090</t>
  </si>
  <si>
    <t>1040</t>
  </si>
  <si>
    <t>Надання фінансової підтримки громадським організаціям інвалідів і ветеранів, діяльність яких має соціальну спрямованість</t>
  </si>
  <si>
    <t>1030</t>
  </si>
  <si>
    <t>0620</t>
  </si>
  <si>
    <t>Благоустрій міст, сіл, селищ </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</si>
  <si>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</si>
  <si>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Попередження аварій та запобігання техногенним катастрофам у житлово-комунальному господарстві та на інших аварійних об'єктах комунальної власності</t>
  </si>
  <si>
    <t>0313400</t>
  </si>
  <si>
    <t>0313131</t>
  </si>
  <si>
    <t>0313202</t>
  </si>
  <si>
    <t>0316052</t>
  </si>
  <si>
    <t>0316060</t>
  </si>
  <si>
    <t>0316130</t>
  </si>
  <si>
    <t>0316310</t>
  </si>
  <si>
    <t>0316400</t>
  </si>
  <si>
    <t>Утримання та розвиток інфраструктури доріг</t>
  </si>
  <si>
    <t>0316650</t>
  </si>
  <si>
    <t>0456</t>
  </si>
  <si>
    <t>Інша діяльність у сфері охорони навколишнього природного середовища</t>
  </si>
  <si>
    <t>0319140</t>
  </si>
  <si>
    <t>0540</t>
  </si>
  <si>
    <t>0318600</t>
  </si>
  <si>
    <t>Інші видатки</t>
  </si>
  <si>
    <t>0133</t>
  </si>
  <si>
    <t>Дошкільна освіта</t>
  </si>
  <si>
    <t>0910</t>
  </si>
  <si>
    <t>0921</t>
  </si>
  <si>
    <t>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t>
  </si>
  <si>
    <t>Надання загальної середньої освіти загальноосвітніми школами-інтернатами, загальноосвітніми санаторними школами-інтернатами</t>
  </si>
  <si>
    <t>0922</t>
  </si>
  <si>
    <t>Секретар ради                                                                                                                                                                                                                                                                    В.Ерфан</t>
  </si>
  <si>
    <t>Управління  соціального захисту населення (головний розпорядник)</t>
  </si>
  <si>
    <t>Управління  соціального захисту населення (відповідальний виконавець)</t>
  </si>
  <si>
    <t>2413141</t>
  </si>
  <si>
    <t>2417210</t>
  </si>
  <si>
    <t>Надання позашкільної освіти позашкільними закладами освіти, заходи із позашкільної роботи з дітьми</t>
  </si>
  <si>
    <t>0960</t>
  </si>
  <si>
    <r>
      <rPr>
        <b/>
        <sz val="11"/>
        <rFont val="Times New Roman"/>
        <family val="1"/>
        <charset val="204"/>
      </rPr>
      <t>Додаток № 3</t>
    </r>
    <r>
      <rPr>
        <sz val="11"/>
        <rFont val="Times New Roman"/>
        <family val="1"/>
        <charset val="204"/>
      </rPr>
      <t xml:space="preserve">
до рішення V сесії Хустської міської ради 
VII скликання від 22.12.2016 року №469</t>
    </r>
  </si>
</sst>
</file>

<file path=xl/styles.xml><?xml version="1.0" encoding="utf-8"?>
<styleSheet xmlns="http://schemas.openxmlformats.org/spreadsheetml/2006/main">
  <numFmts count="1">
    <numFmt numFmtId="184" formatCode="#,##0.0"/>
  </numFmts>
  <fonts count="46">
    <font>
      <sz val="10"/>
      <name val="Times New Roman"/>
      <charset val="204"/>
    </font>
    <font>
      <sz val="10"/>
      <name val="Times New Roman"/>
      <family val="1"/>
      <charset val="204"/>
    </font>
    <font>
      <sz val="8"/>
      <name val="Times New Roman"/>
      <family val="1"/>
      <charset val="204"/>
    </font>
    <font>
      <i/>
      <sz val="10"/>
      <name val="Times New Roman"/>
      <family val="1"/>
      <charset val="204"/>
    </font>
    <font>
      <b/>
      <sz val="14"/>
      <name val="Times New Roman"/>
      <family val="1"/>
      <charset val="204"/>
    </font>
    <font>
      <sz val="11"/>
      <color indexed="17"/>
      <name val="Calibri"/>
      <family val="2"/>
      <charset val="204"/>
    </font>
    <font>
      <sz val="11"/>
      <color indexed="20"/>
      <name val="Calibri"/>
      <family val="2"/>
      <charset val="204"/>
    </font>
    <font>
      <sz val="11"/>
      <color indexed="62"/>
      <name val="Calibri"/>
      <family val="2"/>
      <charset val="204"/>
    </font>
    <font>
      <b/>
      <sz val="11"/>
      <color indexed="63"/>
      <name val="Calibri"/>
      <family val="2"/>
      <charset val="204"/>
    </font>
    <font>
      <sz val="11"/>
      <color indexed="10"/>
      <name val="Calibri"/>
      <family val="2"/>
      <charset val="204"/>
    </font>
    <font>
      <b/>
      <sz val="11"/>
      <color indexed="9"/>
      <name val="Calibri"/>
      <family val="2"/>
      <charset val="204"/>
    </font>
    <font>
      <i/>
      <sz val="11"/>
      <color indexed="23"/>
      <name val="Calibri"/>
      <family val="2"/>
      <charset val="204"/>
    </font>
    <font>
      <b/>
      <sz val="11"/>
      <color indexed="8"/>
      <name val="Calibri"/>
      <family val="2"/>
      <charset val="204"/>
    </font>
    <font>
      <sz val="11"/>
      <color indexed="9"/>
      <name val="Calibri"/>
      <family val="2"/>
      <charset val="204"/>
    </font>
    <font>
      <sz val="11"/>
      <color indexed="8"/>
      <name val="Calibri"/>
      <family val="2"/>
      <charset val="204"/>
    </font>
    <font>
      <sz val="10"/>
      <name val="Times New Roman"/>
      <family val="1"/>
      <charset val="204"/>
    </font>
    <font>
      <b/>
      <sz val="11"/>
      <color indexed="52"/>
      <name val="Calibri"/>
      <family val="2"/>
      <charset val="204"/>
    </font>
    <font>
      <b/>
      <sz val="18"/>
      <color indexed="56"/>
      <name val="Cambria"/>
      <family val="2"/>
      <charset val="204"/>
    </font>
    <font>
      <sz val="11"/>
      <color indexed="60"/>
      <name val="Calibri"/>
      <family val="2"/>
      <charset val="204"/>
    </font>
    <font>
      <sz val="11"/>
      <color indexed="52"/>
      <name val="Calibri"/>
      <family val="2"/>
      <charset val="204"/>
    </font>
    <font>
      <sz val="10"/>
      <name val="Times New Roman"/>
      <family val="1"/>
      <charset val="204"/>
    </font>
    <font>
      <i/>
      <sz val="10"/>
      <name val="Times New Roman"/>
      <family val="1"/>
      <charset val="204"/>
    </font>
    <font>
      <sz val="10"/>
      <name val="Helv"/>
      <charset val="204"/>
    </font>
    <font>
      <sz val="10"/>
      <name val="Arial Cyr"/>
      <charset val="204"/>
    </font>
    <font>
      <sz val="10"/>
      <name val="Courier New"/>
      <family val="3"/>
      <charset val="204"/>
    </font>
    <font>
      <sz val="12"/>
      <name val="Times New Roman"/>
      <family val="1"/>
      <charset val="204"/>
    </font>
    <font>
      <b/>
      <sz val="14"/>
      <name val="Times New Roman"/>
      <family val="1"/>
      <charset val="204"/>
    </font>
    <font>
      <sz val="11"/>
      <name val="Times New Roman"/>
      <family val="1"/>
      <charset val="204"/>
    </font>
    <font>
      <b/>
      <sz val="18"/>
      <name val="Times New Roman"/>
      <family val="1"/>
      <charset val="204"/>
    </font>
    <font>
      <sz val="12"/>
      <name val="Times New Roman"/>
      <family val="1"/>
      <charset val="204"/>
    </font>
    <font>
      <b/>
      <sz val="10"/>
      <color indexed="8"/>
      <name val="Times New Roman"/>
      <family val="1"/>
      <charset val="204"/>
    </font>
    <font>
      <sz val="10"/>
      <color indexed="8"/>
      <name val="Times New Roman"/>
      <family val="1"/>
      <charset val="204"/>
    </font>
    <font>
      <i/>
      <sz val="10"/>
      <color indexed="8"/>
      <name val="Times New Roman"/>
      <family val="1"/>
      <charset val="204"/>
    </font>
    <font>
      <sz val="10"/>
      <color indexed="8"/>
      <name val="Arial"/>
      <family val="2"/>
      <charset val="204"/>
    </font>
    <font>
      <sz val="8"/>
      <name val="Times New Roman"/>
      <family val="1"/>
      <charset val="204"/>
    </font>
    <font>
      <vertAlign val="superscript"/>
      <sz val="8"/>
      <name val="Times New Roman"/>
      <family val="1"/>
      <charset val="204"/>
    </font>
    <font>
      <strike/>
      <vertAlign val="superscript"/>
      <sz val="8"/>
      <name val="Times New Roman"/>
      <family val="1"/>
      <charset val="204"/>
    </font>
    <font>
      <sz val="10"/>
      <color indexed="8"/>
      <name val="Times New Roman"/>
      <family val="1"/>
      <charset val="204"/>
    </font>
    <font>
      <b/>
      <i/>
      <sz val="10"/>
      <color indexed="8"/>
      <name val="Times New Roman"/>
      <family val="1"/>
      <charset val="204"/>
    </font>
    <font>
      <b/>
      <sz val="10"/>
      <name val="Times New Roman"/>
      <family val="1"/>
      <charset val="204"/>
    </font>
    <font>
      <b/>
      <sz val="10"/>
      <color indexed="8"/>
      <name val="Times New Roman"/>
      <family val="1"/>
      <charset val="204"/>
    </font>
    <font>
      <sz val="10"/>
      <name val="Times New Roman"/>
      <family val="1"/>
      <charset val="204"/>
    </font>
    <font>
      <b/>
      <i/>
      <sz val="10"/>
      <name val="Times New Roman"/>
      <family val="1"/>
      <charset val="204"/>
    </font>
    <font>
      <i/>
      <sz val="10"/>
      <color indexed="8"/>
      <name val="Times New Roman"/>
      <family val="1"/>
      <charset val="204"/>
    </font>
    <font>
      <b/>
      <sz val="11"/>
      <name val="Times New Roman"/>
      <family val="1"/>
      <charset val="204"/>
    </font>
    <font>
      <b/>
      <sz val="12"/>
      <name val="Times New Roman"/>
      <family val="1"/>
      <charset val="204"/>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55"/>
      </patternFill>
    </fill>
    <fill>
      <patternFill patternType="solid">
        <fgColor indexed="9"/>
        <bgColor indexed="64"/>
      </patternFill>
    </fill>
  </fills>
  <borders count="13">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1">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2"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23" fillId="0" borderId="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8" borderId="0" applyNumberFormat="0" applyBorder="0" applyAlignment="0" applyProtection="0"/>
    <xf numFmtId="0" fontId="7" fillId="7" borderId="1" applyNumberFormat="0" applyAlignment="0" applyProtection="0"/>
    <xf numFmtId="0" fontId="8" fillId="22" borderId="2" applyNumberFormat="0" applyAlignment="0" applyProtection="0"/>
    <xf numFmtId="0" fontId="16" fillId="22" borderId="1" applyNumberForma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3" fillId="0" borderId="0"/>
    <xf numFmtId="0" fontId="24" fillId="0" borderId="0"/>
    <xf numFmtId="0" fontId="23" fillId="0" borderId="0"/>
    <xf numFmtId="0" fontId="23" fillId="0" borderId="0"/>
    <xf numFmtId="0" fontId="24" fillId="0" borderId="0"/>
    <xf numFmtId="0" fontId="24" fillId="0" borderId="0"/>
    <xf numFmtId="0" fontId="24" fillId="0" borderId="0"/>
    <xf numFmtId="0" fontId="24" fillId="0" borderId="0"/>
    <xf numFmtId="0" fontId="24" fillId="0" borderId="0"/>
    <xf numFmtId="0" fontId="33" fillId="0" borderId="0">
      <alignment vertical="top"/>
    </xf>
    <xf numFmtId="0" fontId="12" fillId="0" borderId="3" applyNumberFormat="0" applyFill="0" applyAlignment="0" applyProtection="0"/>
    <xf numFmtId="0" fontId="10" fillId="23" borderId="4" applyNumberFormat="0" applyAlignment="0" applyProtection="0"/>
    <xf numFmtId="0" fontId="17" fillId="0" borderId="0" applyNumberFormat="0" applyFill="0" applyBorder="0" applyAlignment="0" applyProtection="0"/>
    <xf numFmtId="0" fontId="18" fillId="13" borderId="0" applyNumberFormat="0" applyBorder="0" applyAlignment="0" applyProtection="0"/>
    <xf numFmtId="0" fontId="23" fillId="0" borderId="0"/>
    <xf numFmtId="0" fontId="6" fillId="3" borderId="0" applyNumberFormat="0" applyBorder="0" applyAlignment="0" applyProtection="0"/>
    <xf numFmtId="0" fontId="11" fillId="0" borderId="0" applyNumberFormat="0" applyFill="0" applyBorder="0" applyAlignment="0" applyProtection="0"/>
    <xf numFmtId="0" fontId="14" fillId="10" borderId="5" applyNumberFormat="0" applyFont="0" applyAlignment="0" applyProtection="0"/>
    <xf numFmtId="0" fontId="19" fillId="0" borderId="6" applyNumberFormat="0" applyFill="0" applyAlignment="0" applyProtection="0"/>
    <xf numFmtId="0" fontId="22" fillId="0" borderId="0"/>
    <xf numFmtId="0" fontId="9" fillId="0" borderId="0" applyNumberFormat="0" applyFill="0" applyBorder="0" applyAlignment="0" applyProtection="0"/>
    <xf numFmtId="0" fontId="5" fillId="4" borderId="0" applyNumberFormat="0" applyBorder="0" applyAlignment="0" applyProtection="0"/>
  </cellStyleXfs>
  <cellXfs count="124">
    <xf numFmtId="0" fontId="0" fillId="0" borderId="0" xfId="0"/>
    <xf numFmtId="0" fontId="2" fillId="0" borderId="0" xfId="0" applyNumberFormat="1" applyFont="1" applyFill="1" applyAlignment="1" applyProtection="1">
      <alignment horizontal="center" vertical="center" wrapText="1"/>
    </xf>
    <xf numFmtId="0" fontId="1" fillId="0" borderId="0" xfId="0" applyNumberFormat="1" applyFont="1" applyFill="1" applyAlignment="1" applyProtection="1"/>
    <xf numFmtId="0" fontId="15" fillId="0" borderId="0" xfId="0" applyFont="1" applyFill="1"/>
    <xf numFmtId="0" fontId="15" fillId="0" borderId="0" xfId="0" applyNumberFormat="1" applyFont="1" applyFill="1" applyAlignment="1" applyProtection="1"/>
    <xf numFmtId="0" fontId="15" fillId="0" borderId="7" xfId="0" applyFont="1" applyFill="1" applyBorder="1" applyAlignment="1">
      <alignment horizontal="center"/>
    </xf>
    <xf numFmtId="0" fontId="4" fillId="0" borderId="0" xfId="0" applyNumberFormat="1" applyFont="1" applyFill="1" applyAlignment="1" applyProtection="1">
      <alignment horizontal="center"/>
    </xf>
    <xf numFmtId="0" fontId="15" fillId="0" borderId="0" xfId="0" applyFont="1" applyFill="1" applyAlignment="1">
      <alignment horizontal="center"/>
    </xf>
    <xf numFmtId="0" fontId="4" fillId="0" borderId="7" xfId="0" applyNumberFormat="1" applyFont="1" applyFill="1" applyBorder="1" applyAlignment="1" applyProtection="1">
      <alignment horizontal="center" vertical="top"/>
    </xf>
    <xf numFmtId="0" fontId="29" fillId="0" borderId="0" xfId="0" applyFont="1" applyFill="1"/>
    <xf numFmtId="0" fontId="34" fillId="0" borderId="7" xfId="0" applyNumberFormat="1" applyFont="1" applyFill="1" applyBorder="1" applyAlignment="1" applyProtection="1">
      <alignment horizontal="right" vertical="center"/>
    </xf>
    <xf numFmtId="0" fontId="20" fillId="0" borderId="0" xfId="0" applyNumberFormat="1" applyFont="1" applyFill="1" applyAlignment="1" applyProtection="1"/>
    <xf numFmtId="0" fontId="26" fillId="0" borderId="7" xfId="0" applyNumberFormat="1" applyFont="1" applyFill="1" applyBorder="1" applyAlignment="1" applyProtection="1">
      <alignment horizontal="center"/>
    </xf>
    <xf numFmtId="0" fontId="20" fillId="0" borderId="7" xfId="0" applyFont="1" applyFill="1" applyBorder="1" applyAlignment="1">
      <alignment horizontal="center"/>
    </xf>
    <xf numFmtId="0" fontId="15" fillId="24" borderId="0" xfId="0" applyNumberFormat="1" applyFont="1" applyFill="1" applyAlignment="1" applyProtection="1"/>
    <xf numFmtId="0" fontId="15" fillId="24" borderId="0" xfId="0" applyFont="1" applyFill="1"/>
    <xf numFmtId="0" fontId="20" fillId="24" borderId="8" xfId="0" applyNumberFormat="1" applyFont="1" applyFill="1" applyBorder="1" applyAlignment="1" applyProtection="1">
      <alignment horizontal="center" vertical="center" wrapText="1"/>
    </xf>
    <xf numFmtId="0" fontId="20" fillId="24" borderId="0" xfId="0" applyNumberFormat="1" applyFont="1" applyFill="1" applyAlignment="1" applyProtection="1"/>
    <xf numFmtId="0" fontId="20" fillId="0" borderId="8" xfId="0" applyFont="1" applyBorder="1" applyAlignment="1">
      <alignment vertical="center"/>
    </xf>
    <xf numFmtId="0" fontId="20" fillId="0" borderId="8" xfId="0" applyFont="1" applyBorder="1" applyAlignment="1">
      <alignment vertical="center" wrapText="1"/>
    </xf>
    <xf numFmtId="49" fontId="20" fillId="24" borderId="8" xfId="0" applyNumberFormat="1" applyFont="1" applyFill="1" applyBorder="1" applyAlignment="1">
      <alignment horizontal="center" vertical="center" wrapText="1"/>
    </xf>
    <xf numFmtId="0" fontId="20" fillId="0" borderId="8" xfId="0" applyFont="1" applyBorder="1" applyAlignment="1">
      <alignment horizontal="center" vertical="center"/>
    </xf>
    <xf numFmtId="3" fontId="31" fillId="24" borderId="8" xfId="48" applyNumberFormat="1" applyFont="1" applyFill="1" applyBorder="1" applyAlignment="1">
      <alignment horizontal="center" vertical="center"/>
    </xf>
    <xf numFmtId="49" fontId="20" fillId="0" borderId="8" xfId="0" applyNumberFormat="1" applyFont="1" applyFill="1" applyBorder="1" applyAlignment="1">
      <alignment horizontal="center" vertical="center"/>
    </xf>
    <xf numFmtId="3" fontId="30" fillId="0" borderId="8" xfId="48" applyNumberFormat="1" applyFont="1" applyFill="1" applyBorder="1" applyAlignment="1">
      <alignment horizontal="center" vertical="center"/>
    </xf>
    <xf numFmtId="0" fontId="21" fillId="0" borderId="8" xfId="0" applyFont="1" applyBorder="1" applyAlignment="1">
      <alignment vertical="center" wrapText="1"/>
    </xf>
    <xf numFmtId="0" fontId="21" fillId="0" borderId="9" xfId="0" applyFont="1" applyBorder="1" applyAlignment="1">
      <alignment vertical="center" wrapText="1"/>
    </xf>
    <xf numFmtId="3" fontId="32" fillId="24" borderId="8" xfId="48" applyNumberFormat="1" applyFont="1" applyFill="1" applyBorder="1" applyAlignment="1">
      <alignment horizontal="center" vertical="center"/>
    </xf>
    <xf numFmtId="49" fontId="21" fillId="24" borderId="8" xfId="0" applyNumberFormat="1" applyFont="1" applyFill="1" applyBorder="1" applyAlignment="1">
      <alignment horizontal="center" vertical="center"/>
    </xf>
    <xf numFmtId="0" fontId="37" fillId="0" borderId="8" xfId="0" applyFont="1" applyBorder="1" applyAlignment="1">
      <alignment horizontal="left" vertical="center" wrapText="1"/>
    </xf>
    <xf numFmtId="3" fontId="38" fillId="24" borderId="8" xfId="48" applyNumberFormat="1" applyFont="1" applyFill="1" applyBorder="1" applyAlignment="1">
      <alignment horizontal="center" vertical="center"/>
    </xf>
    <xf numFmtId="0" fontId="20" fillId="24" borderId="0" xfId="0" applyNumberFormat="1" applyFont="1" applyFill="1" applyBorder="1" applyAlignment="1" applyProtection="1">
      <alignment vertical="center" wrapText="1"/>
    </xf>
    <xf numFmtId="3" fontId="20" fillId="24" borderId="0" xfId="0" applyNumberFormat="1" applyFont="1" applyFill="1" applyBorder="1" applyAlignment="1" applyProtection="1">
      <alignment vertical="center" wrapText="1"/>
    </xf>
    <xf numFmtId="3" fontId="15" fillId="24" borderId="0" xfId="0" applyNumberFormat="1" applyFont="1" applyFill="1"/>
    <xf numFmtId="0" fontId="21" fillId="24" borderId="8" xfId="0" applyFont="1" applyFill="1" applyBorder="1" applyAlignment="1">
      <alignment horizontal="center" vertical="center" wrapText="1"/>
    </xf>
    <xf numFmtId="49" fontId="21" fillId="24" borderId="8" xfId="0" applyNumberFormat="1" applyFont="1" applyFill="1" applyBorder="1" applyAlignment="1">
      <alignment horizontal="center" vertical="center" wrapText="1"/>
    </xf>
    <xf numFmtId="0" fontId="21" fillId="0" borderId="8" xfId="0" applyFont="1" applyBorder="1" applyAlignment="1">
      <alignment horizontal="left" vertical="center" wrapText="1"/>
    </xf>
    <xf numFmtId="49" fontId="39" fillId="24" borderId="8" xfId="0" applyNumberFormat="1" applyFont="1" applyFill="1" applyBorder="1" applyAlignment="1">
      <alignment horizontal="center" vertical="center" wrapText="1"/>
    </xf>
    <xf numFmtId="0" fontId="39" fillId="24" borderId="8" xfId="0" applyFont="1" applyFill="1" applyBorder="1" applyAlignment="1">
      <alignment horizontal="justify" vertical="center" wrapText="1"/>
    </xf>
    <xf numFmtId="3" fontId="40" fillId="24" borderId="8" xfId="48" applyNumberFormat="1" applyFont="1" applyFill="1" applyBorder="1" applyAlignment="1">
      <alignment horizontal="center" vertical="center"/>
    </xf>
    <xf numFmtId="49" fontId="41" fillId="24" borderId="8" xfId="0" applyNumberFormat="1" applyFont="1" applyFill="1" applyBorder="1" applyAlignment="1">
      <alignment horizontal="center" vertical="center"/>
    </xf>
    <xf numFmtId="49" fontId="41" fillId="24" borderId="8" xfId="0" applyNumberFormat="1" applyFont="1" applyFill="1" applyBorder="1" applyAlignment="1">
      <alignment horizontal="center" vertical="center" wrapText="1"/>
    </xf>
    <xf numFmtId="0" fontId="41" fillId="24" borderId="8" xfId="0" applyFont="1" applyFill="1" applyBorder="1" applyAlignment="1">
      <alignment vertical="center" wrapText="1"/>
    </xf>
    <xf numFmtId="3" fontId="40" fillId="0" borderId="8" xfId="48" applyNumberFormat="1" applyFont="1" applyFill="1" applyBorder="1" applyAlignment="1">
      <alignment horizontal="center" vertical="center"/>
    </xf>
    <xf numFmtId="3" fontId="37" fillId="0" borderId="8" xfId="48" applyNumberFormat="1" applyFont="1" applyFill="1" applyBorder="1" applyAlignment="1">
      <alignment horizontal="center" vertical="center"/>
    </xf>
    <xf numFmtId="3" fontId="37" fillId="24" borderId="8" xfId="48" applyNumberFormat="1" applyFont="1" applyFill="1" applyBorder="1" applyAlignment="1">
      <alignment horizontal="center" vertical="center"/>
    </xf>
    <xf numFmtId="0" fontId="41" fillId="0" borderId="8" xfId="0" applyFont="1" applyBorder="1" applyAlignment="1">
      <alignment horizontal="center" vertical="center" wrapText="1"/>
    </xf>
    <xf numFmtId="0" fontId="41" fillId="0" borderId="8" xfId="0" applyFont="1" applyBorder="1" applyAlignment="1">
      <alignment horizontal="left" vertical="center" wrapText="1"/>
    </xf>
    <xf numFmtId="0" fontId="41" fillId="0" borderId="8" xfId="0" applyFont="1" applyBorder="1" applyAlignment="1">
      <alignment horizontal="center" vertical="center"/>
    </xf>
    <xf numFmtId="0" fontId="41" fillId="24" borderId="8" xfId="0" applyFont="1" applyFill="1" applyBorder="1" applyAlignment="1">
      <alignment horizontal="center" vertical="center" wrapText="1"/>
    </xf>
    <xf numFmtId="0" fontId="41" fillId="0" borderId="8" xfId="0" applyFont="1" applyBorder="1" applyAlignment="1">
      <alignment vertical="center"/>
    </xf>
    <xf numFmtId="49" fontId="41" fillId="0" borderId="8" xfId="0" applyNumberFormat="1" applyFont="1" applyFill="1" applyBorder="1" applyAlignment="1">
      <alignment horizontal="center" vertical="center"/>
    </xf>
    <xf numFmtId="49" fontId="41" fillId="0" borderId="8" xfId="0" applyNumberFormat="1" applyFont="1" applyFill="1" applyBorder="1" applyAlignment="1">
      <alignment horizontal="center" vertical="center" wrapText="1"/>
    </xf>
    <xf numFmtId="0" fontId="41" fillId="0" borderId="8" xfId="0" applyFont="1" applyFill="1" applyBorder="1" applyAlignment="1">
      <alignment horizontal="center" vertical="center"/>
    </xf>
    <xf numFmtId="0" fontId="41" fillId="0" borderId="8" xfId="0" applyFont="1" applyBorder="1" applyAlignment="1">
      <alignment vertical="center" wrapText="1"/>
    </xf>
    <xf numFmtId="0" fontId="41" fillId="24" borderId="8" xfId="0" applyFont="1" applyFill="1" applyBorder="1" applyAlignment="1">
      <alignment horizontal="center" vertical="center"/>
    </xf>
    <xf numFmtId="184" fontId="37" fillId="24" borderId="8" xfId="48" applyNumberFormat="1" applyFont="1" applyFill="1" applyBorder="1">
      <alignment vertical="top"/>
    </xf>
    <xf numFmtId="184" fontId="40" fillId="0" borderId="8" xfId="48" applyNumberFormat="1" applyFont="1" applyFill="1" applyBorder="1">
      <alignment vertical="top"/>
    </xf>
    <xf numFmtId="184" fontId="37" fillId="0" borderId="8" xfId="48" applyNumberFormat="1" applyFont="1" applyFill="1" applyBorder="1">
      <alignment vertical="top"/>
    </xf>
    <xf numFmtId="0" fontId="41" fillId="24" borderId="8" xfId="0" applyNumberFormat="1" applyFont="1" applyFill="1" applyBorder="1" applyAlignment="1" applyProtection="1">
      <alignment horizontal="center" vertical="center"/>
    </xf>
    <xf numFmtId="49" fontId="41" fillId="0" borderId="8" xfId="0" applyNumberFormat="1" applyFont="1" applyBorder="1" applyAlignment="1">
      <alignment horizontal="center" vertical="center"/>
    </xf>
    <xf numFmtId="0" fontId="41" fillId="0" borderId="8" xfId="0" applyFont="1" applyFill="1" applyBorder="1" applyAlignment="1">
      <alignment vertical="center" wrapText="1"/>
    </xf>
    <xf numFmtId="49" fontId="39" fillId="24" borderId="8" xfId="0" applyNumberFormat="1" applyFont="1" applyFill="1" applyBorder="1" applyAlignment="1">
      <alignment horizontal="center" vertical="center"/>
    </xf>
    <xf numFmtId="0" fontId="39" fillId="24" borderId="8" xfId="0" applyFont="1" applyFill="1" applyBorder="1" applyAlignment="1">
      <alignment horizontal="center" vertical="center" wrapText="1"/>
    </xf>
    <xf numFmtId="0" fontId="39" fillId="0" borderId="8" xfId="0" applyFont="1" applyFill="1" applyBorder="1" applyAlignment="1">
      <alignment vertical="center" wrapText="1"/>
    </xf>
    <xf numFmtId="0" fontId="39" fillId="24" borderId="8" xfId="0" applyFont="1" applyFill="1" applyBorder="1" applyAlignment="1">
      <alignment horizontal="center" vertical="center"/>
    </xf>
    <xf numFmtId="3" fontId="39" fillId="0" borderId="8" xfId="0" applyNumberFormat="1" applyFont="1" applyFill="1" applyBorder="1" applyAlignment="1">
      <alignment horizontal="center" vertical="center" wrapText="1"/>
    </xf>
    <xf numFmtId="49" fontId="42" fillId="0" borderId="8" xfId="0" applyNumberFormat="1" applyFont="1" applyFill="1" applyBorder="1" applyAlignment="1">
      <alignment vertical="center" wrapText="1"/>
    </xf>
    <xf numFmtId="49" fontId="39" fillId="0" borderId="8" xfId="0" applyNumberFormat="1" applyFont="1" applyFill="1" applyBorder="1" applyAlignment="1">
      <alignment horizontal="center" vertical="center" wrapText="1"/>
    </xf>
    <xf numFmtId="3" fontId="39" fillId="0" borderId="8" xfId="48" applyNumberFormat="1" applyFont="1" applyFill="1" applyBorder="1" applyAlignment="1">
      <alignment horizontal="center" vertical="center"/>
    </xf>
    <xf numFmtId="49" fontId="3" fillId="24" borderId="8" xfId="0" applyNumberFormat="1" applyFont="1" applyFill="1" applyBorder="1" applyAlignment="1">
      <alignment horizontal="center" vertical="center"/>
    </xf>
    <xf numFmtId="49" fontId="3" fillId="24" borderId="8" xfId="0" applyNumberFormat="1" applyFont="1" applyFill="1" applyBorder="1" applyAlignment="1">
      <alignment horizontal="center" vertical="center" wrapText="1"/>
    </xf>
    <xf numFmtId="0" fontId="3" fillId="24" borderId="8" xfId="0" applyFont="1" applyFill="1" applyBorder="1" applyAlignment="1">
      <alignment horizontal="center" vertical="center" wrapText="1"/>
    </xf>
    <xf numFmtId="0" fontId="41" fillId="24" borderId="8" xfId="0" applyFont="1" applyFill="1" applyBorder="1" applyAlignment="1">
      <alignment horizontal="left" vertical="center" wrapText="1"/>
    </xf>
    <xf numFmtId="3" fontId="41" fillId="0" borderId="8" xfId="0" applyNumberFormat="1" applyFont="1" applyFill="1" applyBorder="1" applyAlignment="1">
      <alignment horizontal="center" vertical="center" wrapText="1"/>
    </xf>
    <xf numFmtId="0" fontId="41" fillId="0" borderId="8" xfId="0" applyFont="1" applyFill="1" applyBorder="1" applyAlignment="1">
      <alignment horizontal="center" vertical="center" wrapText="1"/>
    </xf>
    <xf numFmtId="0" fontId="41" fillId="0" borderId="8" xfId="0" applyFont="1" applyFill="1" applyBorder="1" applyAlignment="1">
      <alignment horizontal="left" vertical="center" wrapText="1"/>
    </xf>
    <xf numFmtId="0" fontId="43" fillId="0" borderId="8" xfId="0" applyFont="1" applyBorder="1" applyAlignment="1">
      <alignment horizontal="left" vertical="center" wrapText="1"/>
    </xf>
    <xf numFmtId="49" fontId="39" fillId="0" borderId="8" xfId="0" applyNumberFormat="1" applyFont="1" applyBorder="1" applyAlignment="1">
      <alignment horizontal="center" vertical="center"/>
    </xf>
    <xf numFmtId="49" fontId="39" fillId="0" borderId="8" xfId="0" applyNumberFormat="1" applyFont="1" applyBorder="1" applyAlignment="1">
      <alignment horizontal="left" vertical="center" wrapText="1"/>
    </xf>
    <xf numFmtId="3" fontId="40" fillId="24" borderId="8" xfId="0" applyNumberFormat="1" applyFont="1" applyFill="1" applyBorder="1" applyAlignment="1">
      <alignment horizontal="center" vertical="center"/>
    </xf>
    <xf numFmtId="0" fontId="21" fillId="0" borderId="8" xfId="0" applyFont="1" applyBorder="1" applyAlignment="1">
      <alignment horizontal="justify" vertical="center" wrapText="1"/>
    </xf>
    <xf numFmtId="0" fontId="32" fillId="0" borderId="8" xfId="0" applyFont="1" applyBorder="1" applyAlignment="1">
      <alignment vertical="center"/>
    </xf>
    <xf numFmtId="0" fontId="31" fillId="0" borderId="8" xfId="0" applyFont="1" applyBorder="1" applyAlignment="1">
      <alignment vertical="center"/>
    </xf>
    <xf numFmtId="0" fontId="32" fillId="0" borderId="8" xfId="0" applyFont="1" applyBorder="1" applyAlignment="1">
      <alignment vertical="center" wrapText="1"/>
    </xf>
    <xf numFmtId="0" fontId="21" fillId="0" borderId="8" xfId="0" applyFont="1" applyBorder="1" applyAlignment="1">
      <alignment horizontal="center" vertical="center"/>
    </xf>
    <xf numFmtId="3" fontId="38" fillId="0" borderId="8" xfId="48" applyNumberFormat="1" applyFont="1" applyFill="1" applyBorder="1" applyAlignment="1">
      <alignment horizontal="center" vertical="center"/>
    </xf>
    <xf numFmtId="0" fontId="21" fillId="24" borderId="0" xfId="0" applyFont="1" applyFill="1"/>
    <xf numFmtId="49" fontId="21" fillId="0" borderId="8" xfId="0" applyNumberFormat="1" applyFont="1" applyFill="1" applyBorder="1" applyAlignment="1">
      <alignment horizontal="center" vertical="center"/>
    </xf>
    <xf numFmtId="49" fontId="21" fillId="0" borderId="8" xfId="0" applyNumberFormat="1" applyFont="1" applyFill="1" applyBorder="1" applyAlignment="1">
      <alignment horizontal="center" vertical="center" wrapText="1"/>
    </xf>
    <xf numFmtId="3" fontId="32" fillId="0" borderId="8" xfId="48" applyNumberFormat="1" applyFont="1" applyFill="1" applyBorder="1" applyAlignment="1">
      <alignment horizontal="center" vertical="center"/>
    </xf>
    <xf numFmtId="0" fontId="21" fillId="0" borderId="8" xfId="0" applyFont="1" applyFill="1" applyBorder="1" applyAlignment="1">
      <alignment horizontal="center" vertical="center"/>
    </xf>
    <xf numFmtId="0" fontId="21" fillId="24" borderId="8" xfId="0" applyFont="1" applyFill="1" applyBorder="1" applyAlignment="1">
      <alignment horizontal="center" vertical="center"/>
    </xf>
    <xf numFmtId="184" fontId="32" fillId="24" borderId="8" xfId="48" applyNumberFormat="1" applyFont="1" applyFill="1" applyBorder="1">
      <alignment vertical="top"/>
    </xf>
    <xf numFmtId="0" fontId="21" fillId="0" borderId="8" xfId="0" applyFont="1" applyFill="1" applyBorder="1" applyAlignment="1">
      <alignment vertical="center"/>
    </xf>
    <xf numFmtId="0" fontId="21" fillId="0" borderId="10" xfId="0" applyFont="1" applyBorder="1" applyAlignment="1">
      <alignment vertical="center" wrapText="1"/>
    </xf>
    <xf numFmtId="0" fontId="32" fillId="0" borderId="9" xfId="0" applyFont="1" applyFill="1" applyBorder="1" applyAlignment="1">
      <alignment horizontal="justify" vertical="center" wrapText="1"/>
    </xf>
    <xf numFmtId="0" fontId="32" fillId="0" borderId="10" xfId="0" applyNumberFormat="1" applyFont="1" applyFill="1" applyBorder="1" applyAlignment="1">
      <alignment horizontal="justify" vertical="center" wrapText="1"/>
    </xf>
    <xf numFmtId="0" fontId="32" fillId="0" borderId="8" xfId="0" applyFont="1" applyFill="1" applyBorder="1" applyAlignment="1">
      <alignment vertical="center" wrapText="1"/>
    </xf>
    <xf numFmtId="0" fontId="41" fillId="0" borderId="8" xfId="0" applyNumberFormat="1" applyFont="1" applyFill="1" applyBorder="1" applyAlignment="1" applyProtection="1">
      <alignment horizontal="center" vertical="center"/>
    </xf>
    <xf numFmtId="0" fontId="20" fillId="0" borderId="8" xfId="0" applyFont="1" applyBorder="1" applyAlignment="1">
      <alignment horizontal="justify" vertical="center" wrapText="1"/>
    </xf>
    <xf numFmtId="0" fontId="1" fillId="24" borderId="8" xfId="0" applyFont="1" applyFill="1" applyBorder="1" applyAlignment="1">
      <alignment vertical="center"/>
    </xf>
    <xf numFmtId="0" fontId="41" fillId="24" borderId="8" xfId="0" applyFont="1" applyFill="1" applyBorder="1" applyAlignment="1">
      <alignment vertical="center"/>
    </xf>
    <xf numFmtId="0" fontId="31" fillId="0" borderId="8" xfId="0" applyFont="1" applyFill="1" applyBorder="1" applyAlignment="1">
      <alignment horizontal="justify" vertical="center" wrapText="1"/>
    </xf>
    <xf numFmtId="0" fontId="41" fillId="0" borderId="8" xfId="0" applyFont="1" applyFill="1" applyBorder="1" applyAlignment="1">
      <alignment vertical="center"/>
    </xf>
    <xf numFmtId="0" fontId="29" fillId="0" borderId="0" xfId="0" applyNumberFormat="1" applyFont="1" applyFill="1" applyAlignment="1" applyProtection="1">
      <alignment horizontal="left" vertical="top"/>
    </xf>
    <xf numFmtId="0" fontId="15" fillId="24" borderId="8" xfId="0" applyNumberFormat="1" applyFont="1" applyFill="1" applyBorder="1" applyAlignment="1" applyProtection="1">
      <alignment horizontal="center" vertical="center" wrapText="1"/>
    </xf>
    <xf numFmtId="0" fontId="25" fillId="24" borderId="8" xfId="0" applyNumberFormat="1" applyFont="1" applyFill="1" applyBorder="1" applyAlignment="1" applyProtection="1">
      <alignment horizontal="center" vertical="center" wrapText="1"/>
    </xf>
    <xf numFmtId="0" fontId="3" fillId="24" borderId="8" xfId="0" applyNumberFormat="1" applyFont="1" applyFill="1" applyBorder="1" applyAlignment="1" applyProtection="1">
      <alignment horizontal="center" vertical="center" wrapText="1"/>
    </xf>
    <xf numFmtId="0" fontId="27" fillId="0" borderId="0" xfId="0" applyNumberFormat="1" applyFont="1" applyFill="1" applyAlignment="1" applyProtection="1">
      <alignment horizontal="center" vertical="center" wrapText="1"/>
    </xf>
    <xf numFmtId="0" fontId="34" fillId="24" borderId="8" xfId="0" applyNumberFormat="1" applyFont="1" applyFill="1" applyBorder="1" applyAlignment="1" applyProtection="1">
      <alignment horizontal="center" vertical="center" wrapText="1"/>
    </xf>
    <xf numFmtId="0" fontId="20" fillId="24" borderId="8" xfId="0" applyNumberFormat="1" applyFont="1" applyFill="1" applyBorder="1" applyAlignment="1" applyProtection="1">
      <alignment horizontal="center" vertical="center" wrapText="1"/>
    </xf>
    <xf numFmtId="49" fontId="21" fillId="24" borderId="8" xfId="0" applyNumberFormat="1" applyFont="1" applyFill="1" applyBorder="1" applyAlignment="1">
      <alignment horizontal="center" vertical="center"/>
    </xf>
    <xf numFmtId="0" fontId="45" fillId="24" borderId="0" xfId="0" applyNumberFormat="1" applyFont="1" applyFill="1" applyBorder="1" applyAlignment="1" applyProtection="1">
      <alignment horizontal="left" vertical="center" wrapText="1"/>
    </xf>
    <xf numFmtId="0" fontId="15" fillId="24" borderId="8" xfId="0" applyFont="1" applyFill="1" applyBorder="1" applyAlignment="1">
      <alignment horizontal="center"/>
    </xf>
    <xf numFmtId="0" fontId="28" fillId="0" borderId="0"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49" fontId="21" fillId="24" borderId="8" xfId="0" applyNumberFormat="1" applyFont="1" applyFill="1" applyBorder="1" applyAlignment="1">
      <alignment horizontal="center" vertical="center" wrapText="1"/>
    </xf>
    <xf numFmtId="0" fontId="21" fillId="24" borderId="8" xfId="0" applyFont="1" applyFill="1" applyBorder="1" applyAlignment="1">
      <alignment horizontal="center" vertical="center" wrapText="1"/>
    </xf>
    <xf numFmtId="49" fontId="21" fillId="24" borderId="11" xfId="0" applyNumberFormat="1" applyFont="1" applyFill="1" applyBorder="1" applyAlignment="1">
      <alignment horizontal="center" vertical="center" wrapText="1"/>
    </xf>
    <xf numFmtId="3" fontId="32" fillId="0" borderId="8" xfId="48" applyNumberFormat="1" applyFont="1" applyFill="1" applyBorder="1" applyAlignment="1">
      <alignment horizontal="center" vertical="center"/>
    </xf>
    <xf numFmtId="3" fontId="32" fillId="24" borderId="8" xfId="48" applyNumberFormat="1" applyFont="1" applyFill="1" applyBorder="1" applyAlignment="1">
      <alignment horizontal="center" vertical="center"/>
    </xf>
    <xf numFmtId="3" fontId="38" fillId="0" borderId="12" xfId="48" applyNumberFormat="1" applyFont="1" applyFill="1" applyBorder="1" applyAlignment="1">
      <alignment horizontal="center" vertical="center"/>
    </xf>
    <xf numFmtId="3" fontId="38" fillId="24" borderId="8" xfId="48" applyNumberFormat="1" applyFont="1" applyFill="1" applyBorder="1" applyAlignment="1">
      <alignment horizontal="center" vertical="center"/>
    </xf>
  </cellXfs>
  <cellStyles count="61">
    <cellStyle name="20% - Акцент1" xfId="1"/>
    <cellStyle name="20% - Акцент2" xfId="2"/>
    <cellStyle name="20% - Акцент3" xfId="3"/>
    <cellStyle name="20% - Акцент4" xfId="4"/>
    <cellStyle name="20% - Акцент5" xfId="5"/>
    <cellStyle name="20% - Акцент6" xfId="6"/>
    <cellStyle name="40% - Акцент1" xfId="7"/>
    <cellStyle name="40% - Акцент2" xfId="8"/>
    <cellStyle name="40% - Акцент3" xfId="9"/>
    <cellStyle name="40% - Акцент4" xfId="10"/>
    <cellStyle name="40% - Акцент5" xfId="11"/>
    <cellStyle name="40% - Акцент6" xfId="12"/>
    <cellStyle name="60% - Акцент1" xfId="13"/>
    <cellStyle name="60% - Акцент2" xfId="14"/>
    <cellStyle name="60% - Акцент3" xfId="15"/>
    <cellStyle name="60% - Акцент4" xfId="16"/>
    <cellStyle name="60% - Акцент5" xfId="17"/>
    <cellStyle name="60% - Акцент6" xfId="18"/>
    <cellStyle name="Normal_meresha_07" xfId="19"/>
    <cellStyle name="Акцент1" xfId="20"/>
    <cellStyle name="Акцент2" xfId="21"/>
    <cellStyle name="Акцент3" xfId="22"/>
    <cellStyle name="Акцент4" xfId="23"/>
    <cellStyle name="Акцент5" xfId="24"/>
    <cellStyle name="Акцент6" xfId="25"/>
    <cellStyle name="Ввод " xfId="26"/>
    <cellStyle name="Вывод" xfId="27"/>
    <cellStyle name="Вычисление" xfId="28"/>
    <cellStyle name="Звичайний 10" xfId="29"/>
    <cellStyle name="Звичайний 11" xfId="30"/>
    <cellStyle name="Звичайний 12" xfId="31"/>
    <cellStyle name="Звичайний 13" xfId="32"/>
    <cellStyle name="Звичайний 14" xfId="33"/>
    <cellStyle name="Звичайний 15" xfId="34"/>
    <cellStyle name="Звичайний 16" xfId="35"/>
    <cellStyle name="Звичайний 17" xfId="36"/>
    <cellStyle name="Звичайний 18" xfId="37"/>
    <cellStyle name="Звичайний 19" xfId="38"/>
    <cellStyle name="Звичайний 2" xfId="39"/>
    <cellStyle name="Звичайний 20" xfId="40"/>
    <cellStyle name="Звичайний 3" xfId="41"/>
    <cellStyle name="Звичайний 4" xfId="42"/>
    <cellStyle name="Звичайний 5" xfId="43"/>
    <cellStyle name="Звичайний 6" xfId="44"/>
    <cellStyle name="Звичайний 7" xfId="45"/>
    <cellStyle name="Звичайний 8" xfId="46"/>
    <cellStyle name="Звичайний 9" xfId="47"/>
    <cellStyle name="Звичайний_Додаток _ 3 зм_ни 4575" xfId="48"/>
    <cellStyle name="Итог" xfId="49"/>
    <cellStyle name="Контрольная ячейка" xfId="50"/>
    <cellStyle name="Название" xfId="51"/>
    <cellStyle name="Нейтральный" xfId="52"/>
    <cellStyle name="Обычный" xfId="0" builtinId="0"/>
    <cellStyle name="Обычный 2" xfId="53"/>
    <cellStyle name="Плохой" xfId="54"/>
    <cellStyle name="Пояснение" xfId="55"/>
    <cellStyle name="Примечание" xfId="56"/>
    <cellStyle name="Связанная ячейка" xfId="57"/>
    <cellStyle name="Стиль 1" xfId="58"/>
    <cellStyle name="Текст предупреждения" xfId="59"/>
    <cellStyle name="Хороший" xfId="6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T110"/>
  <sheetViews>
    <sheetView showGridLines="0" showZeros="0" tabSelected="1" view="pageBreakPreview" topLeftCell="A22" zoomScale="90" zoomScaleSheetLayoutView="90" workbookViewId="0">
      <selection activeCell="H34" sqref="H34"/>
    </sheetView>
  </sheetViews>
  <sheetFormatPr defaultColWidth="9.1640625" defaultRowHeight="12.75"/>
  <cols>
    <col min="1" max="1" width="8.5" style="3" customWidth="1"/>
    <col min="2" max="2" width="11.1640625" style="11" customWidth="1"/>
    <col min="3" max="3" width="8" style="11" customWidth="1"/>
    <col min="4" max="4" width="8.5" style="11" customWidth="1"/>
    <col min="5" max="5" width="69.6640625" style="4" customWidth="1"/>
    <col min="6" max="6" width="16.5" style="4" customWidth="1"/>
    <col min="7" max="7" width="14.83203125" style="4" customWidth="1"/>
    <col min="8" max="9" width="14.1640625" style="4" customWidth="1"/>
    <col min="10" max="10" width="12.6640625" style="4" customWidth="1"/>
    <col min="11" max="12" width="13.83203125" style="4" customWidth="1"/>
    <col min="13" max="13" width="13.5" style="4" customWidth="1"/>
    <col min="14" max="14" width="12.6640625" style="4" customWidth="1"/>
    <col min="15" max="15" width="13.83203125" style="4" customWidth="1"/>
    <col min="16" max="16" width="14.1640625" style="4" customWidth="1"/>
    <col min="17" max="17" width="17.33203125" style="4" customWidth="1"/>
    <col min="18" max="18" width="14.6640625" style="4" customWidth="1"/>
    <col min="19" max="16384" width="9.1640625" style="3"/>
  </cols>
  <sheetData>
    <row r="1" spans="1:19" s="9" customFormat="1" ht="18.75" customHeight="1">
      <c r="B1" s="105"/>
      <c r="C1" s="105"/>
      <c r="D1" s="105"/>
      <c r="E1" s="105"/>
      <c r="F1" s="105"/>
      <c r="G1" s="105"/>
      <c r="H1" s="105"/>
      <c r="I1" s="105"/>
      <c r="J1" s="105"/>
      <c r="K1" s="105"/>
      <c r="L1" s="105"/>
      <c r="M1" s="105"/>
      <c r="N1" s="105"/>
      <c r="O1" s="105"/>
      <c r="P1" s="105"/>
      <c r="Q1" s="105"/>
      <c r="R1" s="105"/>
    </row>
    <row r="2" spans="1:19" ht="66" customHeight="1">
      <c r="E2" s="2"/>
      <c r="F2" s="1"/>
      <c r="G2" s="1"/>
      <c r="H2" s="1"/>
      <c r="I2" s="1"/>
      <c r="J2" s="1"/>
      <c r="K2" s="1"/>
      <c r="L2" s="1"/>
      <c r="M2" s="1"/>
      <c r="N2" s="109" t="s">
        <v>274</v>
      </c>
      <c r="O2" s="109"/>
      <c r="P2" s="109"/>
      <c r="Q2" s="109"/>
      <c r="R2" s="109"/>
      <c r="S2" s="109"/>
    </row>
    <row r="3" spans="1:19" ht="45.6" customHeight="1">
      <c r="B3" s="115" t="s">
        <v>130</v>
      </c>
      <c r="C3" s="116"/>
      <c r="D3" s="116"/>
      <c r="E3" s="116"/>
      <c r="F3" s="116"/>
      <c r="G3" s="116"/>
      <c r="H3" s="116"/>
      <c r="I3" s="116"/>
      <c r="J3" s="116"/>
      <c r="K3" s="116"/>
      <c r="L3" s="116"/>
      <c r="M3" s="116"/>
      <c r="N3" s="116"/>
      <c r="O3" s="116"/>
      <c r="P3" s="116"/>
      <c r="Q3" s="116"/>
      <c r="R3" s="116"/>
    </row>
    <row r="4" spans="1:19" ht="18.75">
      <c r="B4" s="12"/>
      <c r="C4" s="13"/>
      <c r="D4" s="13"/>
      <c r="E4" s="5"/>
      <c r="F4" s="5"/>
      <c r="G4" s="5"/>
      <c r="H4" s="8"/>
      <c r="I4" s="5"/>
      <c r="J4" s="5"/>
      <c r="K4" s="6"/>
      <c r="L4" s="7"/>
      <c r="M4" s="7"/>
      <c r="N4" s="7"/>
      <c r="O4" s="7"/>
      <c r="P4" s="7"/>
      <c r="Q4" s="7"/>
      <c r="R4" s="10" t="s">
        <v>60</v>
      </c>
    </row>
    <row r="5" spans="1:19" s="15" customFormat="1" ht="21.75" customHeight="1">
      <c r="A5" s="114"/>
      <c r="B5" s="110" t="s">
        <v>129</v>
      </c>
      <c r="C5" s="110" t="s">
        <v>156</v>
      </c>
      <c r="D5" s="110" t="s">
        <v>232</v>
      </c>
      <c r="E5" s="111" t="s">
        <v>158</v>
      </c>
      <c r="F5" s="107" t="s">
        <v>141</v>
      </c>
      <c r="G5" s="107"/>
      <c r="H5" s="107"/>
      <c r="I5" s="107"/>
      <c r="J5" s="107"/>
      <c r="K5" s="107" t="s">
        <v>142</v>
      </c>
      <c r="L5" s="107"/>
      <c r="M5" s="107"/>
      <c r="N5" s="107"/>
      <c r="O5" s="107"/>
      <c r="P5" s="107"/>
      <c r="Q5" s="107"/>
      <c r="R5" s="107" t="s">
        <v>143</v>
      </c>
    </row>
    <row r="6" spans="1:19" s="15" customFormat="1" ht="16.5" customHeight="1">
      <c r="A6" s="114"/>
      <c r="B6" s="110"/>
      <c r="C6" s="110"/>
      <c r="D6" s="110"/>
      <c r="E6" s="106"/>
      <c r="F6" s="106" t="s">
        <v>144</v>
      </c>
      <c r="G6" s="108" t="s">
        <v>145</v>
      </c>
      <c r="H6" s="106" t="s">
        <v>146</v>
      </c>
      <c r="I6" s="106"/>
      <c r="J6" s="108" t="s">
        <v>147</v>
      </c>
      <c r="K6" s="106" t="s">
        <v>144</v>
      </c>
      <c r="L6" s="108" t="s">
        <v>145</v>
      </c>
      <c r="M6" s="106" t="s">
        <v>146</v>
      </c>
      <c r="N6" s="106"/>
      <c r="O6" s="108" t="s">
        <v>147</v>
      </c>
      <c r="P6" s="111" t="s">
        <v>152</v>
      </c>
      <c r="Q6" s="16" t="s">
        <v>146</v>
      </c>
      <c r="R6" s="107"/>
    </row>
    <row r="7" spans="1:19" s="15" customFormat="1" ht="20.25" customHeight="1">
      <c r="A7" s="114"/>
      <c r="B7" s="110"/>
      <c r="C7" s="110"/>
      <c r="D7" s="110"/>
      <c r="E7" s="106"/>
      <c r="F7" s="106"/>
      <c r="G7" s="108"/>
      <c r="H7" s="106" t="s">
        <v>148</v>
      </c>
      <c r="I7" s="106" t="s">
        <v>149</v>
      </c>
      <c r="J7" s="108"/>
      <c r="K7" s="106"/>
      <c r="L7" s="108"/>
      <c r="M7" s="106" t="s">
        <v>148</v>
      </c>
      <c r="N7" s="106" t="s">
        <v>149</v>
      </c>
      <c r="O7" s="108"/>
      <c r="P7" s="111"/>
      <c r="Q7" s="111" t="s">
        <v>186</v>
      </c>
      <c r="R7" s="107"/>
    </row>
    <row r="8" spans="1:19" s="15" customFormat="1" ht="113.25" customHeight="1">
      <c r="A8" s="114"/>
      <c r="B8" s="110"/>
      <c r="C8" s="110"/>
      <c r="D8" s="110"/>
      <c r="E8" s="106"/>
      <c r="F8" s="106"/>
      <c r="G8" s="108"/>
      <c r="H8" s="106"/>
      <c r="I8" s="106"/>
      <c r="J8" s="108"/>
      <c r="K8" s="106"/>
      <c r="L8" s="108"/>
      <c r="M8" s="106"/>
      <c r="N8" s="106"/>
      <c r="O8" s="108"/>
      <c r="P8" s="111"/>
      <c r="Q8" s="111"/>
      <c r="R8" s="107"/>
    </row>
    <row r="9" spans="1:19" s="15" customFormat="1" ht="22.5" customHeight="1">
      <c r="A9" s="101"/>
      <c r="B9" s="37" t="s">
        <v>109</v>
      </c>
      <c r="C9" s="37" t="s">
        <v>110</v>
      </c>
      <c r="D9" s="37"/>
      <c r="E9" s="38" t="s">
        <v>103</v>
      </c>
      <c r="F9" s="39">
        <f>F10</f>
        <v>25939500</v>
      </c>
      <c r="G9" s="39">
        <f t="shared" ref="G9:R9" si="0">G10</f>
        <v>25939500</v>
      </c>
      <c r="H9" s="39">
        <f t="shared" si="0"/>
        <v>10956500</v>
      </c>
      <c r="I9" s="39">
        <f t="shared" si="0"/>
        <v>1686100</v>
      </c>
      <c r="J9" s="39">
        <f t="shared" si="0"/>
        <v>0</v>
      </c>
      <c r="K9" s="39">
        <f t="shared" si="0"/>
        <v>25056625</v>
      </c>
      <c r="L9" s="39">
        <f t="shared" si="0"/>
        <v>292411</v>
      </c>
      <c r="M9" s="39">
        <f t="shared" si="0"/>
        <v>0</v>
      </c>
      <c r="N9" s="39">
        <f t="shared" si="0"/>
        <v>0</v>
      </c>
      <c r="O9" s="39">
        <f t="shared" si="0"/>
        <v>24764214</v>
      </c>
      <c r="P9" s="39">
        <f t="shared" si="0"/>
        <v>24921625</v>
      </c>
      <c r="Q9" s="39">
        <f t="shared" si="0"/>
        <v>17616300</v>
      </c>
      <c r="R9" s="39">
        <f t="shared" si="0"/>
        <v>50996125</v>
      </c>
    </row>
    <row r="10" spans="1:19" s="15" customFormat="1" ht="22.5" customHeight="1">
      <c r="A10" s="102"/>
      <c r="B10" s="37" t="s">
        <v>233</v>
      </c>
      <c r="C10" s="37" t="s">
        <v>110</v>
      </c>
      <c r="D10" s="37"/>
      <c r="E10" s="38" t="s">
        <v>104</v>
      </c>
      <c r="F10" s="39">
        <f t="shared" ref="F10:Q10" si="1">F11+F12+F14+F16+F18+F19+F20+F21+F22+F23+F24+F25+F26</f>
        <v>25939500</v>
      </c>
      <c r="G10" s="39">
        <f t="shared" si="1"/>
        <v>25939500</v>
      </c>
      <c r="H10" s="39">
        <f t="shared" si="1"/>
        <v>10956500</v>
      </c>
      <c r="I10" s="39">
        <f t="shared" si="1"/>
        <v>1686100</v>
      </c>
      <c r="J10" s="39">
        <f t="shared" si="1"/>
        <v>0</v>
      </c>
      <c r="K10" s="39">
        <f t="shared" si="1"/>
        <v>25056625</v>
      </c>
      <c r="L10" s="39">
        <f t="shared" si="1"/>
        <v>292411</v>
      </c>
      <c r="M10" s="39">
        <f t="shared" si="1"/>
        <v>0</v>
      </c>
      <c r="N10" s="39">
        <f t="shared" si="1"/>
        <v>0</v>
      </c>
      <c r="O10" s="39">
        <f t="shared" si="1"/>
        <v>24764214</v>
      </c>
      <c r="P10" s="39">
        <f t="shared" si="1"/>
        <v>24921625</v>
      </c>
      <c r="Q10" s="39">
        <f t="shared" si="1"/>
        <v>17616300</v>
      </c>
      <c r="R10" s="39">
        <f>F10+K10</f>
        <v>50996125</v>
      </c>
    </row>
    <row r="11" spans="1:19" s="15" customFormat="1" ht="66.75" customHeight="1">
      <c r="A11" s="40" t="s">
        <v>108</v>
      </c>
      <c r="B11" s="41" t="s">
        <v>234</v>
      </c>
      <c r="C11" s="41" t="s">
        <v>157</v>
      </c>
      <c r="D11" s="41" t="s">
        <v>150</v>
      </c>
      <c r="E11" s="42" t="s">
        <v>151</v>
      </c>
      <c r="F11" s="43">
        <f>G11</f>
        <v>14368800</v>
      </c>
      <c r="G11" s="44">
        <v>14368800</v>
      </c>
      <c r="H11" s="45">
        <v>10582800</v>
      </c>
      <c r="I11" s="45">
        <v>486100</v>
      </c>
      <c r="J11" s="45"/>
      <c r="K11" s="39">
        <f>L11+O11</f>
        <v>1074000</v>
      </c>
      <c r="L11" s="45"/>
      <c r="M11" s="45"/>
      <c r="N11" s="45"/>
      <c r="O11" s="45">
        <v>1074000</v>
      </c>
      <c r="P11" s="45">
        <v>1074000</v>
      </c>
      <c r="Q11" s="45">
        <v>574000</v>
      </c>
      <c r="R11" s="39">
        <f>F11+K11</f>
        <v>15442800</v>
      </c>
    </row>
    <row r="12" spans="1:19" s="15" customFormat="1" ht="29.25" customHeight="1">
      <c r="A12" s="40"/>
      <c r="B12" s="41" t="s">
        <v>190</v>
      </c>
      <c r="C12" s="46">
        <v>3130</v>
      </c>
      <c r="D12" s="46"/>
      <c r="E12" s="47" t="s">
        <v>184</v>
      </c>
      <c r="F12" s="43">
        <f>F13</f>
        <v>466400</v>
      </c>
      <c r="G12" s="44">
        <f t="shared" ref="G12:P12" si="2">G13</f>
        <v>466400</v>
      </c>
      <c r="H12" s="45">
        <f t="shared" si="2"/>
        <v>373700</v>
      </c>
      <c r="I12" s="45">
        <f t="shared" si="2"/>
        <v>0</v>
      </c>
      <c r="J12" s="39">
        <f t="shared" si="2"/>
        <v>0</v>
      </c>
      <c r="K12" s="39">
        <f t="shared" ref="K12:K60" si="3">L12+O12</f>
        <v>0</v>
      </c>
      <c r="L12" s="39">
        <f t="shared" si="2"/>
        <v>0</v>
      </c>
      <c r="M12" s="39">
        <f t="shared" si="2"/>
        <v>0</v>
      </c>
      <c r="N12" s="39">
        <f t="shared" si="2"/>
        <v>0</v>
      </c>
      <c r="O12" s="39">
        <f t="shared" si="2"/>
        <v>0</v>
      </c>
      <c r="P12" s="39">
        <f t="shared" si="2"/>
        <v>0</v>
      </c>
      <c r="Q12" s="39"/>
      <c r="R12" s="39">
        <f>F12+K12</f>
        <v>466400</v>
      </c>
    </row>
    <row r="13" spans="1:19" s="87" customFormat="1" ht="27.75" customHeight="1">
      <c r="A13" s="28" t="s">
        <v>160</v>
      </c>
      <c r="B13" s="35" t="s">
        <v>245</v>
      </c>
      <c r="C13" s="85">
        <v>3131</v>
      </c>
      <c r="D13" s="35" t="s">
        <v>237</v>
      </c>
      <c r="E13" s="36" t="s">
        <v>195</v>
      </c>
      <c r="F13" s="86">
        <v>466400</v>
      </c>
      <c r="G13" s="90">
        <v>466400</v>
      </c>
      <c r="H13" s="27">
        <v>373700</v>
      </c>
      <c r="I13" s="27"/>
      <c r="J13" s="27"/>
      <c r="K13" s="30">
        <f t="shared" si="3"/>
        <v>0</v>
      </c>
      <c r="L13" s="27"/>
      <c r="M13" s="27"/>
      <c r="N13" s="27"/>
      <c r="O13" s="27"/>
      <c r="P13" s="27"/>
      <c r="Q13" s="27"/>
      <c r="R13" s="30">
        <f>F13+K13</f>
        <v>466400</v>
      </c>
    </row>
    <row r="14" spans="1:19" s="15" customFormat="1" ht="27.75" customHeight="1">
      <c r="A14" s="40"/>
      <c r="B14" s="41" t="s">
        <v>191</v>
      </c>
      <c r="C14" s="49">
        <v>3200</v>
      </c>
      <c r="D14" s="41"/>
      <c r="E14" s="50" t="s">
        <v>188</v>
      </c>
      <c r="F14" s="43">
        <f>F15</f>
        <v>64000</v>
      </c>
      <c r="G14" s="43">
        <f t="shared" ref="G14:R14" si="4">G15</f>
        <v>64000</v>
      </c>
      <c r="H14" s="43">
        <f t="shared" si="4"/>
        <v>0</v>
      </c>
      <c r="I14" s="43">
        <f t="shared" si="4"/>
        <v>0</v>
      </c>
      <c r="J14" s="43">
        <f t="shared" si="4"/>
        <v>0</v>
      </c>
      <c r="K14" s="43">
        <f t="shared" si="4"/>
        <v>0</v>
      </c>
      <c r="L14" s="43">
        <f t="shared" si="4"/>
        <v>0</v>
      </c>
      <c r="M14" s="43">
        <f t="shared" si="4"/>
        <v>0</v>
      </c>
      <c r="N14" s="43">
        <f t="shared" si="4"/>
        <v>0</v>
      </c>
      <c r="O14" s="43">
        <f t="shared" si="4"/>
        <v>0</v>
      </c>
      <c r="P14" s="43">
        <f t="shared" si="4"/>
        <v>0</v>
      </c>
      <c r="Q14" s="43">
        <f t="shared" si="4"/>
        <v>0</v>
      </c>
      <c r="R14" s="43">
        <f t="shared" si="4"/>
        <v>64000</v>
      </c>
    </row>
    <row r="15" spans="1:19" s="87" customFormat="1" ht="40.5" customHeight="1">
      <c r="A15" s="28" t="s">
        <v>159</v>
      </c>
      <c r="B15" s="89" t="s">
        <v>246</v>
      </c>
      <c r="C15" s="91">
        <v>3202</v>
      </c>
      <c r="D15" s="89" t="s">
        <v>239</v>
      </c>
      <c r="E15" s="25" t="s">
        <v>238</v>
      </c>
      <c r="F15" s="86">
        <v>64000</v>
      </c>
      <c r="G15" s="90">
        <v>64000</v>
      </c>
      <c r="H15" s="27"/>
      <c r="I15" s="27"/>
      <c r="J15" s="30"/>
      <c r="K15" s="30"/>
      <c r="L15" s="30"/>
      <c r="M15" s="30"/>
      <c r="N15" s="30"/>
      <c r="O15" s="30"/>
      <c r="P15" s="30"/>
      <c r="Q15" s="30"/>
      <c r="R15" s="30">
        <f t="shared" ref="R15:R65" si="5">F15+K15</f>
        <v>64000</v>
      </c>
    </row>
    <row r="16" spans="1:19" s="15" customFormat="1" ht="31.5" customHeight="1">
      <c r="A16" s="40" t="s">
        <v>126</v>
      </c>
      <c r="B16" s="52" t="s">
        <v>244</v>
      </c>
      <c r="C16" s="48">
        <v>3400</v>
      </c>
      <c r="D16" s="41" t="s">
        <v>236</v>
      </c>
      <c r="E16" s="54" t="s">
        <v>235</v>
      </c>
      <c r="F16" s="43">
        <v>16000</v>
      </c>
      <c r="G16" s="43">
        <v>16000</v>
      </c>
      <c r="H16" s="43"/>
      <c r="I16" s="43"/>
      <c r="J16" s="43"/>
      <c r="K16" s="43"/>
      <c r="L16" s="43"/>
      <c r="M16" s="43"/>
      <c r="N16" s="43"/>
      <c r="O16" s="43"/>
      <c r="P16" s="43"/>
      <c r="Q16" s="43"/>
      <c r="R16" s="43">
        <v>16000</v>
      </c>
    </row>
    <row r="17" spans="1:20" s="15" customFormat="1" ht="31.5" customHeight="1">
      <c r="A17" s="40"/>
      <c r="B17" s="52" t="s">
        <v>194</v>
      </c>
      <c r="C17" s="41" t="s">
        <v>193</v>
      </c>
      <c r="D17" s="51"/>
      <c r="E17" s="50" t="s">
        <v>192</v>
      </c>
      <c r="F17" s="43">
        <f>F18</f>
        <v>2346500</v>
      </c>
      <c r="G17" s="44">
        <f t="shared" ref="G17:R17" si="6">G18</f>
        <v>2346500</v>
      </c>
      <c r="H17" s="39">
        <f t="shared" si="6"/>
        <v>0</v>
      </c>
      <c r="I17" s="39">
        <f t="shared" si="6"/>
        <v>0</v>
      </c>
      <c r="J17" s="39">
        <f t="shared" si="6"/>
        <v>0</v>
      </c>
      <c r="K17" s="39">
        <f t="shared" si="3"/>
        <v>0</v>
      </c>
      <c r="L17" s="39">
        <f t="shared" si="6"/>
        <v>0</v>
      </c>
      <c r="M17" s="39">
        <f t="shared" si="6"/>
        <v>0</v>
      </c>
      <c r="N17" s="39">
        <f t="shared" si="6"/>
        <v>0</v>
      </c>
      <c r="O17" s="39">
        <f t="shared" si="6"/>
        <v>0</v>
      </c>
      <c r="P17" s="39">
        <f t="shared" si="6"/>
        <v>0</v>
      </c>
      <c r="Q17" s="39"/>
      <c r="R17" s="39">
        <f t="shared" si="6"/>
        <v>2346500</v>
      </c>
    </row>
    <row r="18" spans="1:20" s="87" customFormat="1" ht="30" customHeight="1">
      <c r="A18" s="92">
        <v>100202</v>
      </c>
      <c r="B18" s="35" t="s">
        <v>247</v>
      </c>
      <c r="C18" s="85">
        <v>6052</v>
      </c>
      <c r="D18" s="35" t="s">
        <v>240</v>
      </c>
      <c r="E18" s="81" t="s">
        <v>208</v>
      </c>
      <c r="F18" s="86">
        <v>2346500</v>
      </c>
      <c r="G18" s="90">
        <v>2346500</v>
      </c>
      <c r="H18" s="93"/>
      <c r="I18" s="93"/>
      <c r="J18" s="93"/>
      <c r="K18" s="30">
        <f t="shared" si="3"/>
        <v>0</v>
      </c>
      <c r="L18" s="93"/>
      <c r="M18" s="93"/>
      <c r="N18" s="93"/>
      <c r="O18" s="93"/>
      <c r="P18" s="93"/>
      <c r="Q18" s="93"/>
      <c r="R18" s="30">
        <f t="shared" si="5"/>
        <v>2346500</v>
      </c>
    </row>
    <row r="19" spans="1:20" s="15" customFormat="1" ht="30" customHeight="1">
      <c r="A19" s="55">
        <v>100203</v>
      </c>
      <c r="B19" s="41" t="s">
        <v>248</v>
      </c>
      <c r="C19" s="48">
        <v>6060</v>
      </c>
      <c r="D19" s="41" t="s">
        <v>240</v>
      </c>
      <c r="E19" s="54" t="s">
        <v>241</v>
      </c>
      <c r="F19" s="43">
        <v>2436600</v>
      </c>
      <c r="G19" s="44">
        <v>2436600</v>
      </c>
      <c r="H19" s="45"/>
      <c r="I19" s="45">
        <v>1200000</v>
      </c>
      <c r="J19" s="56"/>
      <c r="K19" s="39"/>
      <c r="L19" s="45"/>
      <c r="M19" s="45"/>
      <c r="N19" s="45"/>
      <c r="O19" s="45"/>
      <c r="P19" s="45"/>
      <c r="Q19" s="45"/>
      <c r="R19" s="39">
        <f t="shared" si="5"/>
        <v>2436600</v>
      </c>
    </row>
    <row r="20" spans="1:20" s="15" customFormat="1" ht="52.5" customHeight="1">
      <c r="A20" s="55">
        <v>100302</v>
      </c>
      <c r="B20" s="41" t="s">
        <v>249</v>
      </c>
      <c r="C20" s="48">
        <v>6130</v>
      </c>
      <c r="D20" s="41" t="s">
        <v>240</v>
      </c>
      <c r="E20" s="54" t="s">
        <v>242</v>
      </c>
      <c r="F20" s="43">
        <v>2604700</v>
      </c>
      <c r="G20" s="43">
        <v>2604700</v>
      </c>
      <c r="H20" s="43"/>
      <c r="I20" s="43"/>
      <c r="J20" s="43"/>
      <c r="K20" s="43">
        <v>3554535</v>
      </c>
      <c r="L20" s="43"/>
      <c r="M20" s="43"/>
      <c r="N20" s="43"/>
      <c r="O20" s="43">
        <v>3554535</v>
      </c>
      <c r="P20" s="43">
        <v>3554535</v>
      </c>
      <c r="Q20" s="43">
        <v>1850003</v>
      </c>
      <c r="R20" s="43">
        <f>F20+K20</f>
        <v>6159235</v>
      </c>
    </row>
    <row r="21" spans="1:20" s="15" customFormat="1" ht="30" customHeight="1">
      <c r="A21" s="55">
        <v>150101</v>
      </c>
      <c r="B21" s="41" t="s">
        <v>250</v>
      </c>
      <c r="C21" s="48">
        <v>6310</v>
      </c>
      <c r="D21" s="41" t="s">
        <v>155</v>
      </c>
      <c r="E21" s="54" t="s">
        <v>154</v>
      </c>
      <c r="F21" s="57"/>
      <c r="G21" s="58"/>
      <c r="H21" s="56"/>
      <c r="I21" s="56"/>
      <c r="J21" s="56"/>
      <c r="K21" s="39">
        <f t="shared" si="3"/>
        <v>4200000</v>
      </c>
      <c r="L21" s="56"/>
      <c r="M21" s="56"/>
      <c r="N21" s="56"/>
      <c r="O21" s="45">
        <v>4200000</v>
      </c>
      <c r="P21" s="45">
        <v>4200000</v>
      </c>
      <c r="Q21" s="45">
        <v>3450000</v>
      </c>
      <c r="R21" s="39">
        <f t="shared" si="5"/>
        <v>4200000</v>
      </c>
    </row>
    <row r="22" spans="1:20" s="15" customFormat="1" ht="48" customHeight="1">
      <c r="A22" s="55">
        <v>150121</v>
      </c>
      <c r="B22" s="41" t="s">
        <v>251</v>
      </c>
      <c r="C22" s="48">
        <v>6400</v>
      </c>
      <c r="D22" s="41" t="s">
        <v>240</v>
      </c>
      <c r="E22" s="54" t="s">
        <v>243</v>
      </c>
      <c r="F22" s="57"/>
      <c r="G22" s="58"/>
      <c r="H22" s="56"/>
      <c r="I22" s="56"/>
      <c r="J22" s="56"/>
      <c r="K22" s="39">
        <f t="shared" si="3"/>
        <v>6191862</v>
      </c>
      <c r="L22" s="56"/>
      <c r="M22" s="56"/>
      <c r="N22" s="56"/>
      <c r="O22" s="45">
        <v>6191862</v>
      </c>
      <c r="P22" s="45">
        <v>6191862</v>
      </c>
      <c r="Q22" s="45">
        <v>4198480</v>
      </c>
      <c r="R22" s="39">
        <f t="shared" si="5"/>
        <v>6191862</v>
      </c>
    </row>
    <row r="23" spans="1:20" s="15" customFormat="1" ht="32.25" customHeight="1">
      <c r="A23" s="55">
        <v>170703</v>
      </c>
      <c r="B23" s="41" t="s">
        <v>253</v>
      </c>
      <c r="C23" s="48">
        <v>6650</v>
      </c>
      <c r="D23" s="41" t="s">
        <v>254</v>
      </c>
      <c r="E23" s="54" t="s">
        <v>252</v>
      </c>
      <c r="F23" s="43">
        <v>3003900</v>
      </c>
      <c r="G23" s="44">
        <v>3003900</v>
      </c>
      <c r="H23" s="45"/>
      <c r="I23" s="45"/>
      <c r="J23" s="45"/>
      <c r="K23" s="39">
        <f t="shared" si="3"/>
        <v>9723817</v>
      </c>
      <c r="L23" s="45"/>
      <c r="M23" s="45"/>
      <c r="N23" s="45"/>
      <c r="O23" s="45">
        <v>9723817</v>
      </c>
      <c r="P23" s="45">
        <v>9723817</v>
      </c>
      <c r="Q23" s="45">
        <v>7523817</v>
      </c>
      <c r="R23" s="39">
        <f t="shared" si="5"/>
        <v>12727717</v>
      </c>
    </row>
    <row r="24" spans="1:20" s="15" customFormat="1" ht="32.25" customHeight="1">
      <c r="A24" s="59">
        <v>180404</v>
      </c>
      <c r="B24" s="41" t="s">
        <v>228</v>
      </c>
      <c r="C24" s="46">
        <v>7450</v>
      </c>
      <c r="D24" s="51" t="s">
        <v>230</v>
      </c>
      <c r="E24" s="47" t="s">
        <v>231</v>
      </c>
      <c r="F24" s="43">
        <v>200000</v>
      </c>
      <c r="G24" s="44">
        <v>200000</v>
      </c>
      <c r="H24" s="45"/>
      <c r="I24" s="45"/>
      <c r="J24" s="45"/>
      <c r="K24" s="39">
        <f t="shared" si="3"/>
        <v>0</v>
      </c>
      <c r="L24" s="45"/>
      <c r="M24" s="45"/>
      <c r="N24" s="45"/>
      <c r="O24" s="45"/>
      <c r="P24" s="45"/>
      <c r="Q24" s="45"/>
      <c r="R24" s="39">
        <f t="shared" si="5"/>
        <v>200000</v>
      </c>
    </row>
    <row r="25" spans="1:20" s="15" customFormat="1" ht="27" customHeight="1">
      <c r="A25" s="55">
        <v>250404</v>
      </c>
      <c r="B25" s="41" t="s">
        <v>258</v>
      </c>
      <c r="C25" s="48">
        <v>8600</v>
      </c>
      <c r="D25" s="60" t="s">
        <v>260</v>
      </c>
      <c r="E25" s="50" t="s">
        <v>259</v>
      </c>
      <c r="F25" s="43">
        <v>432600</v>
      </c>
      <c r="G25" s="43">
        <v>432600</v>
      </c>
      <c r="H25" s="43"/>
      <c r="I25" s="43"/>
      <c r="J25" s="43"/>
      <c r="K25" s="39">
        <v>177411</v>
      </c>
      <c r="L25" s="43">
        <v>157411</v>
      </c>
      <c r="M25" s="43"/>
      <c r="N25" s="43"/>
      <c r="O25" s="43">
        <v>20000</v>
      </c>
      <c r="P25" s="43">
        <v>177411</v>
      </c>
      <c r="Q25" s="43">
        <v>20000</v>
      </c>
      <c r="R25" s="39">
        <f t="shared" si="5"/>
        <v>610011</v>
      </c>
    </row>
    <row r="26" spans="1:20" s="15" customFormat="1" ht="33.75" customHeight="1">
      <c r="A26" s="55">
        <v>240604</v>
      </c>
      <c r="B26" s="41" t="s">
        <v>256</v>
      </c>
      <c r="C26" s="53">
        <v>9140</v>
      </c>
      <c r="D26" s="52" t="s">
        <v>257</v>
      </c>
      <c r="E26" s="61" t="s">
        <v>255</v>
      </c>
      <c r="F26" s="57"/>
      <c r="G26" s="58"/>
      <c r="H26" s="58"/>
      <c r="I26" s="58"/>
      <c r="J26" s="58"/>
      <c r="K26" s="43">
        <f t="shared" si="3"/>
        <v>135000</v>
      </c>
      <c r="L26" s="44">
        <v>135000</v>
      </c>
      <c r="M26" s="44"/>
      <c r="N26" s="44"/>
      <c r="O26" s="44"/>
      <c r="P26" s="44"/>
      <c r="Q26" s="44"/>
      <c r="R26" s="43">
        <f t="shared" si="5"/>
        <v>135000</v>
      </c>
    </row>
    <row r="27" spans="1:20" s="15" customFormat="1" ht="43.5" customHeight="1">
      <c r="A27" s="62"/>
      <c r="B27" s="63">
        <v>1000000</v>
      </c>
      <c r="C27" s="63">
        <v>10</v>
      </c>
      <c r="D27" s="37"/>
      <c r="E27" s="64" t="s">
        <v>105</v>
      </c>
      <c r="F27" s="43">
        <f>F28</f>
        <v>108922500</v>
      </c>
      <c r="G27" s="43">
        <f t="shared" ref="G27:Q27" si="7">G28</f>
        <v>108922500</v>
      </c>
      <c r="H27" s="39">
        <f t="shared" si="7"/>
        <v>73850100</v>
      </c>
      <c r="I27" s="39">
        <f t="shared" si="7"/>
        <v>9957900</v>
      </c>
      <c r="J27" s="39">
        <f t="shared" si="7"/>
        <v>0</v>
      </c>
      <c r="K27" s="39">
        <f t="shared" si="3"/>
        <v>7280000</v>
      </c>
      <c r="L27" s="39">
        <f t="shared" si="7"/>
        <v>2128000</v>
      </c>
      <c r="M27" s="39">
        <f t="shared" si="7"/>
        <v>72000</v>
      </c>
      <c r="N27" s="39">
        <f t="shared" si="7"/>
        <v>0</v>
      </c>
      <c r="O27" s="39">
        <f t="shared" si="7"/>
        <v>5152000</v>
      </c>
      <c r="P27" s="39">
        <f t="shared" si="7"/>
        <v>5152000</v>
      </c>
      <c r="Q27" s="39">
        <f t="shared" si="7"/>
        <v>2891000</v>
      </c>
      <c r="R27" s="39">
        <f t="shared" si="5"/>
        <v>116202500</v>
      </c>
    </row>
    <row r="28" spans="1:20" s="15" customFormat="1" ht="36.75" customHeight="1">
      <c r="A28" s="65"/>
      <c r="B28" s="63">
        <v>1000000</v>
      </c>
      <c r="C28" s="63">
        <v>10</v>
      </c>
      <c r="D28" s="37"/>
      <c r="E28" s="64" t="s">
        <v>106</v>
      </c>
      <c r="F28" s="66">
        <f>F29+F30+F31+F32+F37+F38+F39+F40+F41+F42+F43+F44+F45</f>
        <v>108922500</v>
      </c>
      <c r="G28" s="66">
        <f t="shared" ref="G28:Q28" si="8">G29+G30+G31+G32+G37+G38+G39+G40+G41+G42+G43+G44+G45</f>
        <v>108922500</v>
      </c>
      <c r="H28" s="66">
        <f t="shared" si="8"/>
        <v>73850100</v>
      </c>
      <c r="I28" s="66">
        <f t="shared" si="8"/>
        <v>9957900</v>
      </c>
      <c r="J28" s="66">
        <f t="shared" si="8"/>
        <v>0</v>
      </c>
      <c r="K28" s="66">
        <f t="shared" si="8"/>
        <v>7280000</v>
      </c>
      <c r="L28" s="66">
        <f t="shared" si="8"/>
        <v>2128000</v>
      </c>
      <c r="M28" s="66">
        <f t="shared" si="8"/>
        <v>72000</v>
      </c>
      <c r="N28" s="66">
        <f t="shared" si="8"/>
        <v>0</v>
      </c>
      <c r="O28" s="66">
        <f t="shared" si="8"/>
        <v>5152000</v>
      </c>
      <c r="P28" s="66">
        <f t="shared" si="8"/>
        <v>5152000</v>
      </c>
      <c r="Q28" s="66">
        <f t="shared" si="8"/>
        <v>2891000</v>
      </c>
      <c r="R28" s="66">
        <f>F28+K28</f>
        <v>116202500</v>
      </c>
    </row>
    <row r="29" spans="1:20" s="15" customFormat="1" ht="34.5" customHeight="1">
      <c r="A29" s="40" t="s">
        <v>132</v>
      </c>
      <c r="B29" s="49">
        <v>1011010</v>
      </c>
      <c r="C29" s="49">
        <v>1010</v>
      </c>
      <c r="D29" s="41" t="s">
        <v>262</v>
      </c>
      <c r="E29" s="42" t="s">
        <v>261</v>
      </c>
      <c r="F29" s="43">
        <v>28366200</v>
      </c>
      <c r="G29" s="44">
        <v>28366200</v>
      </c>
      <c r="H29" s="45">
        <v>17850900</v>
      </c>
      <c r="I29" s="45">
        <v>3620100</v>
      </c>
      <c r="J29" s="45"/>
      <c r="K29" s="39">
        <f t="shared" si="3"/>
        <v>2194000</v>
      </c>
      <c r="L29" s="45">
        <v>1740000</v>
      </c>
      <c r="M29" s="45"/>
      <c r="N29" s="45"/>
      <c r="O29" s="45">
        <v>454000</v>
      </c>
      <c r="P29" s="45">
        <v>454000</v>
      </c>
      <c r="Q29" s="45">
        <v>454000</v>
      </c>
      <c r="R29" s="39">
        <f t="shared" si="5"/>
        <v>30560200</v>
      </c>
    </row>
    <row r="30" spans="1:20" s="15" customFormat="1" ht="52.5" customHeight="1">
      <c r="A30" s="40" t="s">
        <v>131</v>
      </c>
      <c r="B30" s="46">
        <v>1011020</v>
      </c>
      <c r="C30" s="49">
        <v>1020</v>
      </c>
      <c r="D30" s="41" t="s">
        <v>263</v>
      </c>
      <c r="E30" s="54" t="s">
        <v>264</v>
      </c>
      <c r="F30" s="43">
        <v>17695700</v>
      </c>
      <c r="G30" s="44">
        <v>17695700</v>
      </c>
      <c r="H30" s="45">
        <v>7257900</v>
      </c>
      <c r="I30" s="45">
        <v>4639000</v>
      </c>
      <c r="J30" s="45"/>
      <c r="K30" s="39">
        <f t="shared" si="3"/>
        <v>99000</v>
      </c>
      <c r="L30" s="45">
        <v>38000</v>
      </c>
      <c r="M30" s="45"/>
      <c r="N30" s="45"/>
      <c r="O30" s="45">
        <v>61000</v>
      </c>
      <c r="P30" s="45">
        <v>61000</v>
      </c>
      <c r="Q30" s="45">
        <v>61000</v>
      </c>
      <c r="R30" s="39">
        <f t="shared" si="5"/>
        <v>17794700</v>
      </c>
    </row>
    <row r="31" spans="1:20" s="15" customFormat="1" ht="42" customHeight="1">
      <c r="A31" s="40" t="s">
        <v>111</v>
      </c>
      <c r="B31" s="46">
        <v>1011040</v>
      </c>
      <c r="C31" s="49">
        <v>1040</v>
      </c>
      <c r="D31" s="41" t="s">
        <v>266</v>
      </c>
      <c r="E31" s="54" t="s">
        <v>265</v>
      </c>
      <c r="F31" s="43">
        <v>5987700</v>
      </c>
      <c r="G31" s="44">
        <v>5987700</v>
      </c>
      <c r="H31" s="45">
        <v>2599800</v>
      </c>
      <c r="I31" s="45">
        <v>1555800</v>
      </c>
      <c r="J31" s="45"/>
      <c r="K31" s="39">
        <f t="shared" si="3"/>
        <v>350000</v>
      </c>
      <c r="L31" s="45">
        <v>350000</v>
      </c>
      <c r="M31" s="45">
        <v>72000</v>
      </c>
      <c r="N31" s="45"/>
      <c r="O31" s="45"/>
      <c r="P31" s="45"/>
      <c r="Q31" s="45"/>
      <c r="R31" s="39">
        <f t="shared" si="5"/>
        <v>6337700</v>
      </c>
      <c r="T31" s="33">
        <f>Q29+Q30+Q43+Q44+Q45</f>
        <v>2891000</v>
      </c>
    </row>
    <row r="32" spans="1:20" s="15" customFormat="1" ht="29.25" customHeight="1">
      <c r="A32" s="40"/>
      <c r="B32" s="46"/>
      <c r="C32" s="49"/>
      <c r="D32" s="41"/>
      <c r="E32" s="67" t="s">
        <v>185</v>
      </c>
      <c r="F32" s="43">
        <f>F33+F35</f>
        <v>53415500</v>
      </c>
      <c r="G32" s="44">
        <f t="shared" ref="G32:R32" si="9">G33+G35</f>
        <v>53415500</v>
      </c>
      <c r="H32" s="39">
        <f t="shared" si="9"/>
        <v>43734300</v>
      </c>
      <c r="I32" s="39">
        <f t="shared" si="9"/>
        <v>0</v>
      </c>
      <c r="J32" s="39">
        <f t="shared" si="9"/>
        <v>0</v>
      </c>
      <c r="K32" s="39">
        <f t="shared" si="3"/>
        <v>0</v>
      </c>
      <c r="L32" s="39">
        <f t="shared" si="9"/>
        <v>0</v>
      </c>
      <c r="M32" s="39">
        <f t="shared" si="9"/>
        <v>0</v>
      </c>
      <c r="N32" s="39">
        <f t="shared" si="9"/>
        <v>0</v>
      </c>
      <c r="O32" s="39">
        <f t="shared" si="9"/>
        <v>0</v>
      </c>
      <c r="P32" s="39">
        <f t="shared" si="9"/>
        <v>0</v>
      </c>
      <c r="Q32" s="39">
        <f t="shared" si="9"/>
        <v>0</v>
      </c>
      <c r="R32" s="39">
        <f t="shared" si="9"/>
        <v>53415500</v>
      </c>
    </row>
    <row r="33" spans="1:18" s="15" customFormat="1" ht="33" customHeight="1">
      <c r="A33" s="40"/>
      <c r="B33" s="49"/>
      <c r="C33" s="49"/>
      <c r="D33" s="41"/>
      <c r="E33" s="67" t="s">
        <v>207</v>
      </c>
      <c r="F33" s="43">
        <f>F34</f>
        <v>43655500</v>
      </c>
      <c r="G33" s="44">
        <f t="shared" ref="G33:P33" si="10">G34</f>
        <v>43655500</v>
      </c>
      <c r="H33" s="39">
        <f t="shared" si="10"/>
        <v>35734300</v>
      </c>
      <c r="I33" s="39">
        <f t="shared" si="10"/>
        <v>0</v>
      </c>
      <c r="J33" s="39">
        <f t="shared" si="10"/>
        <v>0</v>
      </c>
      <c r="K33" s="39">
        <f t="shared" si="3"/>
        <v>0</v>
      </c>
      <c r="L33" s="39">
        <f t="shared" si="10"/>
        <v>0</v>
      </c>
      <c r="M33" s="39">
        <f t="shared" si="10"/>
        <v>0</v>
      </c>
      <c r="N33" s="39">
        <f t="shared" si="10"/>
        <v>0</v>
      </c>
      <c r="O33" s="39">
        <f t="shared" si="10"/>
        <v>0</v>
      </c>
      <c r="P33" s="39">
        <f t="shared" si="10"/>
        <v>0</v>
      </c>
      <c r="Q33" s="39"/>
      <c r="R33" s="39">
        <f t="shared" si="5"/>
        <v>43655500</v>
      </c>
    </row>
    <row r="34" spans="1:18" s="15" customFormat="1" ht="54.75" customHeight="1">
      <c r="A34" s="40" t="s">
        <v>131</v>
      </c>
      <c r="B34" s="46">
        <v>1011020</v>
      </c>
      <c r="C34" s="49">
        <v>1020</v>
      </c>
      <c r="D34" s="41" t="s">
        <v>263</v>
      </c>
      <c r="E34" s="54" t="s">
        <v>264</v>
      </c>
      <c r="F34" s="43">
        <v>43655500</v>
      </c>
      <c r="G34" s="44">
        <v>43655500</v>
      </c>
      <c r="H34" s="22">
        <v>35734300</v>
      </c>
      <c r="I34" s="45"/>
      <c r="J34" s="45"/>
      <c r="K34" s="39">
        <f t="shared" si="3"/>
        <v>0</v>
      </c>
      <c r="L34" s="45"/>
      <c r="M34" s="45"/>
      <c r="N34" s="45"/>
      <c r="O34" s="45"/>
      <c r="P34" s="45"/>
      <c r="Q34" s="45"/>
      <c r="R34" s="39">
        <f t="shared" si="5"/>
        <v>43655500</v>
      </c>
    </row>
    <row r="35" spans="1:18" s="15" customFormat="1" ht="32.25" customHeight="1">
      <c r="A35" s="40"/>
      <c r="B35" s="46"/>
      <c r="C35" s="49"/>
      <c r="D35" s="41"/>
      <c r="E35" s="67" t="s">
        <v>207</v>
      </c>
      <c r="F35" s="43">
        <f>F36</f>
        <v>9760000</v>
      </c>
      <c r="G35" s="44">
        <f t="shared" ref="G35:Q35" si="11">G36</f>
        <v>9760000</v>
      </c>
      <c r="H35" s="39">
        <f t="shared" si="11"/>
        <v>8000000</v>
      </c>
      <c r="I35" s="39">
        <f t="shared" si="11"/>
        <v>0</v>
      </c>
      <c r="J35" s="39">
        <f t="shared" si="11"/>
        <v>0</v>
      </c>
      <c r="K35" s="39">
        <f t="shared" si="3"/>
        <v>0</v>
      </c>
      <c r="L35" s="39">
        <f t="shared" si="11"/>
        <v>0</v>
      </c>
      <c r="M35" s="39">
        <f t="shared" si="11"/>
        <v>0</v>
      </c>
      <c r="N35" s="39">
        <f t="shared" si="11"/>
        <v>0</v>
      </c>
      <c r="O35" s="39">
        <f t="shared" si="11"/>
        <v>0</v>
      </c>
      <c r="P35" s="39">
        <f t="shared" si="11"/>
        <v>0</v>
      </c>
      <c r="Q35" s="39">
        <f t="shared" si="11"/>
        <v>0</v>
      </c>
      <c r="R35" s="39">
        <f t="shared" si="5"/>
        <v>9760000</v>
      </c>
    </row>
    <row r="36" spans="1:18" s="15" customFormat="1" ht="41.25" customHeight="1">
      <c r="A36" s="40" t="s">
        <v>111</v>
      </c>
      <c r="B36" s="46">
        <v>1011040</v>
      </c>
      <c r="C36" s="49">
        <v>1040</v>
      </c>
      <c r="D36" s="41" t="s">
        <v>266</v>
      </c>
      <c r="E36" s="54" t="s">
        <v>265</v>
      </c>
      <c r="F36" s="43">
        <v>9760000</v>
      </c>
      <c r="G36" s="44">
        <v>9760000</v>
      </c>
      <c r="H36" s="45">
        <v>8000000</v>
      </c>
      <c r="I36" s="39"/>
      <c r="J36" s="39"/>
      <c r="K36" s="39">
        <f t="shared" si="3"/>
        <v>0</v>
      </c>
      <c r="L36" s="39"/>
      <c r="M36" s="39"/>
      <c r="N36" s="39"/>
      <c r="O36" s="39"/>
      <c r="P36" s="39"/>
      <c r="Q36" s="39"/>
      <c r="R36" s="39">
        <f t="shared" si="5"/>
        <v>9760000</v>
      </c>
    </row>
    <row r="37" spans="1:18" s="15" customFormat="1" ht="46.5" customHeight="1">
      <c r="A37" s="40" t="s">
        <v>121</v>
      </c>
      <c r="B37" s="46">
        <v>1011090</v>
      </c>
      <c r="C37" s="49">
        <v>1090</v>
      </c>
      <c r="D37" s="41" t="s">
        <v>273</v>
      </c>
      <c r="E37" s="54" t="s">
        <v>272</v>
      </c>
      <c r="F37" s="43">
        <v>846200</v>
      </c>
      <c r="G37" s="44">
        <v>846200</v>
      </c>
      <c r="H37" s="45">
        <v>537100</v>
      </c>
      <c r="I37" s="45">
        <v>143000</v>
      </c>
      <c r="J37" s="45"/>
      <c r="K37" s="39">
        <f t="shared" si="3"/>
        <v>0</v>
      </c>
      <c r="L37" s="45"/>
      <c r="M37" s="45"/>
      <c r="N37" s="45"/>
      <c r="O37" s="45"/>
      <c r="P37" s="45"/>
      <c r="Q37" s="45"/>
      <c r="R37" s="39">
        <f t="shared" si="5"/>
        <v>846200</v>
      </c>
    </row>
    <row r="38" spans="1:18" s="15" customFormat="1" ht="39" customHeight="1">
      <c r="A38" s="40" t="s">
        <v>122</v>
      </c>
      <c r="B38" s="46">
        <v>1011170</v>
      </c>
      <c r="C38" s="49">
        <v>1170</v>
      </c>
      <c r="D38" s="41" t="s">
        <v>1</v>
      </c>
      <c r="E38" s="54" t="s">
        <v>0</v>
      </c>
      <c r="F38" s="43">
        <v>636600</v>
      </c>
      <c r="G38" s="44">
        <v>636600</v>
      </c>
      <c r="H38" s="45">
        <v>504100</v>
      </c>
      <c r="I38" s="45"/>
      <c r="J38" s="45"/>
      <c r="K38" s="39">
        <f t="shared" si="3"/>
        <v>0</v>
      </c>
      <c r="L38" s="45"/>
      <c r="M38" s="45"/>
      <c r="N38" s="45"/>
      <c r="O38" s="45"/>
      <c r="P38" s="45"/>
      <c r="Q38" s="45"/>
      <c r="R38" s="39">
        <f t="shared" si="5"/>
        <v>636600</v>
      </c>
    </row>
    <row r="39" spans="1:18" s="15" customFormat="1" ht="38.25" customHeight="1">
      <c r="A39" s="40" t="s">
        <v>133</v>
      </c>
      <c r="B39" s="46">
        <v>1011190</v>
      </c>
      <c r="C39" s="49">
        <v>1190</v>
      </c>
      <c r="D39" s="41" t="s">
        <v>1</v>
      </c>
      <c r="E39" s="54" t="s">
        <v>2</v>
      </c>
      <c r="F39" s="43">
        <v>1322200</v>
      </c>
      <c r="G39" s="44">
        <v>1322200</v>
      </c>
      <c r="H39" s="45">
        <v>1001800</v>
      </c>
      <c r="I39" s="45"/>
      <c r="J39" s="45"/>
      <c r="K39" s="39">
        <f t="shared" si="3"/>
        <v>0</v>
      </c>
      <c r="L39" s="45"/>
      <c r="M39" s="45"/>
      <c r="N39" s="45"/>
      <c r="O39" s="45"/>
      <c r="P39" s="45"/>
      <c r="Q39" s="45"/>
      <c r="R39" s="39">
        <f t="shared" si="5"/>
        <v>1322200</v>
      </c>
    </row>
    <row r="40" spans="1:18" s="15" customFormat="1" ht="42" customHeight="1">
      <c r="A40" s="40" t="s">
        <v>134</v>
      </c>
      <c r="B40" s="46">
        <v>1011200</v>
      </c>
      <c r="C40" s="49">
        <v>1200</v>
      </c>
      <c r="D40" s="41" t="s">
        <v>1</v>
      </c>
      <c r="E40" s="54" t="s">
        <v>3</v>
      </c>
      <c r="F40" s="43">
        <v>449300</v>
      </c>
      <c r="G40" s="44">
        <v>449300</v>
      </c>
      <c r="H40" s="45">
        <v>364200</v>
      </c>
      <c r="I40" s="45"/>
      <c r="J40" s="45"/>
      <c r="K40" s="39">
        <f t="shared" si="3"/>
        <v>0</v>
      </c>
      <c r="L40" s="45"/>
      <c r="M40" s="45"/>
      <c r="N40" s="45"/>
      <c r="O40" s="45"/>
      <c r="P40" s="45"/>
      <c r="Q40" s="45"/>
      <c r="R40" s="39">
        <f t="shared" si="5"/>
        <v>449300</v>
      </c>
    </row>
    <row r="41" spans="1:18" s="15" customFormat="1" ht="46.5" customHeight="1">
      <c r="A41" s="40" t="s">
        <v>135</v>
      </c>
      <c r="B41" s="49">
        <v>1011230</v>
      </c>
      <c r="C41" s="49">
        <v>1230</v>
      </c>
      <c r="D41" s="41" t="s">
        <v>1</v>
      </c>
      <c r="E41" s="19" t="s">
        <v>197</v>
      </c>
      <c r="F41" s="43">
        <v>8100</v>
      </c>
      <c r="G41" s="44">
        <v>8100</v>
      </c>
      <c r="H41" s="45"/>
      <c r="I41" s="45"/>
      <c r="J41" s="45"/>
      <c r="K41" s="39">
        <f t="shared" si="3"/>
        <v>0</v>
      </c>
      <c r="L41" s="45"/>
      <c r="M41" s="45"/>
      <c r="N41" s="45"/>
      <c r="O41" s="45"/>
      <c r="P41" s="45"/>
      <c r="Q41" s="45"/>
      <c r="R41" s="39">
        <f t="shared" si="5"/>
        <v>8100</v>
      </c>
    </row>
    <row r="42" spans="1:18" s="15" customFormat="1" ht="74.25" customHeight="1">
      <c r="A42" s="40" t="s">
        <v>125</v>
      </c>
      <c r="B42" s="49">
        <v>1013160</v>
      </c>
      <c r="C42" s="49">
        <v>3160</v>
      </c>
      <c r="D42" s="41" t="s">
        <v>237</v>
      </c>
      <c r="E42" s="54" t="s">
        <v>4</v>
      </c>
      <c r="F42" s="43">
        <v>195000</v>
      </c>
      <c r="G42" s="44">
        <v>195000</v>
      </c>
      <c r="H42" s="56"/>
      <c r="I42" s="56"/>
      <c r="J42" s="56"/>
      <c r="K42" s="39">
        <f t="shared" si="3"/>
        <v>0</v>
      </c>
      <c r="L42" s="56"/>
      <c r="M42" s="56"/>
      <c r="N42" s="56"/>
      <c r="O42" s="56"/>
      <c r="P42" s="56"/>
      <c r="Q42" s="56"/>
      <c r="R42" s="39">
        <f t="shared" si="5"/>
        <v>195000</v>
      </c>
    </row>
    <row r="43" spans="1:18" s="15" customFormat="1" ht="39.75" customHeight="1">
      <c r="A43" s="40" t="s">
        <v>136</v>
      </c>
      <c r="B43" s="41" t="s">
        <v>5</v>
      </c>
      <c r="C43" s="48">
        <v>6310</v>
      </c>
      <c r="D43" s="41" t="s">
        <v>155</v>
      </c>
      <c r="E43" s="54" t="s">
        <v>154</v>
      </c>
      <c r="F43" s="57"/>
      <c r="G43" s="58"/>
      <c r="H43" s="56"/>
      <c r="I43" s="56"/>
      <c r="J43" s="56"/>
      <c r="K43" s="39">
        <f t="shared" si="3"/>
        <v>1500000</v>
      </c>
      <c r="L43" s="56"/>
      <c r="M43" s="56"/>
      <c r="N43" s="56"/>
      <c r="O43" s="45">
        <v>1500000</v>
      </c>
      <c r="P43" s="45">
        <v>1500000</v>
      </c>
      <c r="Q43" s="45">
        <v>500000</v>
      </c>
      <c r="R43" s="39">
        <f t="shared" si="5"/>
        <v>1500000</v>
      </c>
    </row>
    <row r="44" spans="1:18" s="15" customFormat="1" ht="56.25" customHeight="1">
      <c r="A44" s="40" t="s">
        <v>137</v>
      </c>
      <c r="B44" s="52" t="s">
        <v>7</v>
      </c>
      <c r="C44" s="49">
        <v>6330</v>
      </c>
      <c r="D44" s="41" t="s">
        <v>263</v>
      </c>
      <c r="E44" s="54" t="s">
        <v>6</v>
      </c>
      <c r="F44" s="57"/>
      <c r="G44" s="58"/>
      <c r="H44" s="56"/>
      <c r="I44" s="56"/>
      <c r="J44" s="56"/>
      <c r="K44" s="39">
        <f t="shared" si="3"/>
        <v>2303000</v>
      </c>
      <c r="L44" s="56"/>
      <c r="M44" s="56"/>
      <c r="N44" s="45"/>
      <c r="O44" s="45">
        <v>2303000</v>
      </c>
      <c r="P44" s="45">
        <v>2303000</v>
      </c>
      <c r="Q44" s="45">
        <v>1459000</v>
      </c>
      <c r="R44" s="39">
        <f t="shared" si="5"/>
        <v>2303000</v>
      </c>
    </row>
    <row r="45" spans="1:18" s="15" customFormat="1" ht="51" customHeight="1">
      <c r="A45" s="99">
        <v>150112</v>
      </c>
      <c r="B45" s="52" t="s">
        <v>227</v>
      </c>
      <c r="C45" s="48">
        <v>6350</v>
      </c>
      <c r="D45" s="41" t="s">
        <v>273</v>
      </c>
      <c r="E45" s="54" t="s">
        <v>226</v>
      </c>
      <c r="F45" s="43"/>
      <c r="G45" s="44"/>
      <c r="H45" s="45"/>
      <c r="I45" s="45"/>
      <c r="J45" s="45"/>
      <c r="K45" s="39">
        <f>L45+O45</f>
        <v>834000</v>
      </c>
      <c r="L45" s="45"/>
      <c r="M45" s="45"/>
      <c r="N45" s="45"/>
      <c r="O45" s="45">
        <v>834000</v>
      </c>
      <c r="P45" s="45">
        <v>834000</v>
      </c>
      <c r="Q45" s="45">
        <v>417000</v>
      </c>
      <c r="R45" s="39">
        <f t="shared" si="5"/>
        <v>834000</v>
      </c>
    </row>
    <row r="46" spans="1:18" s="15" customFormat="1" ht="39" customHeight="1">
      <c r="A46" s="40"/>
      <c r="B46" s="68" t="s">
        <v>107</v>
      </c>
      <c r="C46" s="63">
        <v>15</v>
      </c>
      <c r="D46" s="41"/>
      <c r="E46" s="64" t="s">
        <v>268</v>
      </c>
      <c r="F46" s="43">
        <f>F47</f>
        <v>103008200</v>
      </c>
      <c r="G46" s="43">
        <f t="shared" ref="G46:Q46" si="12">G47</f>
        <v>103008200</v>
      </c>
      <c r="H46" s="39">
        <f t="shared" si="12"/>
        <v>4799500</v>
      </c>
      <c r="I46" s="39">
        <f t="shared" si="12"/>
        <v>0</v>
      </c>
      <c r="J46" s="39">
        <f t="shared" si="12"/>
        <v>0</v>
      </c>
      <c r="K46" s="39">
        <f t="shared" si="3"/>
        <v>39000</v>
      </c>
      <c r="L46" s="39">
        <f t="shared" si="12"/>
        <v>0</v>
      </c>
      <c r="M46" s="39">
        <f t="shared" si="12"/>
        <v>0</v>
      </c>
      <c r="N46" s="39">
        <f t="shared" si="12"/>
        <v>0</v>
      </c>
      <c r="O46" s="39">
        <f t="shared" si="12"/>
        <v>39000</v>
      </c>
      <c r="P46" s="39">
        <f t="shared" si="12"/>
        <v>39000</v>
      </c>
      <c r="Q46" s="39">
        <f t="shared" si="12"/>
        <v>39000</v>
      </c>
      <c r="R46" s="39">
        <f t="shared" si="5"/>
        <v>103047200</v>
      </c>
    </row>
    <row r="47" spans="1:18" s="15" customFormat="1" ht="38.25" customHeight="1">
      <c r="A47" s="40"/>
      <c r="B47" s="68" t="s">
        <v>8</v>
      </c>
      <c r="C47" s="63">
        <v>15</v>
      </c>
      <c r="D47" s="41"/>
      <c r="E47" s="64" t="s">
        <v>269</v>
      </c>
      <c r="F47" s="43">
        <f>F48+F49+F50+F57+F61+F63+F73+F74+F76+F78+F79+F81</f>
        <v>103008200</v>
      </c>
      <c r="G47" s="43">
        <f t="shared" ref="G47:Q47" si="13">G48+G49+G50+G57+G61+G63+G73+G74+G76+G78+G79+G81</f>
        <v>103008200</v>
      </c>
      <c r="H47" s="43">
        <f t="shared" si="13"/>
        <v>4799500</v>
      </c>
      <c r="I47" s="43">
        <f t="shared" si="13"/>
        <v>0</v>
      </c>
      <c r="J47" s="43">
        <f t="shared" si="13"/>
        <v>0</v>
      </c>
      <c r="K47" s="43">
        <f t="shared" si="13"/>
        <v>39000</v>
      </c>
      <c r="L47" s="43">
        <f t="shared" si="13"/>
        <v>0</v>
      </c>
      <c r="M47" s="43">
        <f t="shared" si="13"/>
        <v>0</v>
      </c>
      <c r="N47" s="43">
        <f t="shared" si="13"/>
        <v>0</v>
      </c>
      <c r="O47" s="43">
        <f t="shared" si="13"/>
        <v>39000</v>
      </c>
      <c r="P47" s="43">
        <f t="shared" si="13"/>
        <v>39000</v>
      </c>
      <c r="Q47" s="43">
        <f t="shared" si="13"/>
        <v>39000</v>
      </c>
      <c r="R47" s="39">
        <f>F47+K47</f>
        <v>103047200</v>
      </c>
    </row>
    <row r="48" spans="1:18" s="15" customFormat="1" ht="69" customHeight="1">
      <c r="A48" s="40" t="s">
        <v>108</v>
      </c>
      <c r="B48" s="41" t="s">
        <v>9</v>
      </c>
      <c r="C48" s="41" t="s">
        <v>157</v>
      </c>
      <c r="D48" s="41" t="s">
        <v>150</v>
      </c>
      <c r="E48" s="42" t="s">
        <v>151</v>
      </c>
      <c r="F48" s="43">
        <v>4670600</v>
      </c>
      <c r="G48" s="43">
        <v>4670600</v>
      </c>
      <c r="H48" s="44">
        <v>3660300</v>
      </c>
      <c r="I48" s="45"/>
      <c r="J48" s="45"/>
      <c r="K48" s="39">
        <f t="shared" si="3"/>
        <v>39000</v>
      </c>
      <c r="L48" s="45"/>
      <c r="M48" s="45"/>
      <c r="N48" s="45"/>
      <c r="O48" s="45">
        <v>39000</v>
      </c>
      <c r="P48" s="45">
        <v>39000</v>
      </c>
      <c r="Q48" s="45">
        <v>39000</v>
      </c>
      <c r="R48" s="39">
        <f t="shared" si="5"/>
        <v>4709600</v>
      </c>
    </row>
    <row r="49" spans="1:18" s="15" customFormat="1" ht="45" customHeight="1">
      <c r="A49" s="40" t="s">
        <v>112</v>
      </c>
      <c r="B49" s="41" t="s">
        <v>10</v>
      </c>
      <c r="C49" s="49">
        <v>1060</v>
      </c>
      <c r="D49" s="41" t="s">
        <v>262</v>
      </c>
      <c r="E49" s="103" t="s">
        <v>196</v>
      </c>
      <c r="F49" s="69">
        <f>G49</f>
        <v>613500</v>
      </c>
      <c r="G49" s="69">
        <v>613500</v>
      </c>
      <c r="H49" s="45"/>
      <c r="I49" s="45"/>
      <c r="J49" s="45"/>
      <c r="K49" s="39">
        <f t="shared" si="3"/>
        <v>0</v>
      </c>
      <c r="L49" s="45"/>
      <c r="M49" s="45"/>
      <c r="N49" s="45"/>
      <c r="O49" s="45"/>
      <c r="P49" s="45"/>
      <c r="Q49" s="45"/>
      <c r="R49" s="39">
        <f t="shared" si="5"/>
        <v>613500</v>
      </c>
    </row>
    <row r="50" spans="1:18" s="15" customFormat="1" ht="65.25" customHeight="1">
      <c r="A50" s="40"/>
      <c r="B50" s="41"/>
      <c r="C50" s="49">
        <v>3010</v>
      </c>
      <c r="D50" s="41"/>
      <c r="E50" s="29" t="s">
        <v>201</v>
      </c>
      <c r="F50" s="43">
        <f>F51+F52+F54+F55+F56</f>
        <v>51551000</v>
      </c>
      <c r="G50" s="43">
        <f>G51+G52+G54+G55+G56</f>
        <v>51551000</v>
      </c>
      <c r="H50" s="45"/>
      <c r="I50" s="45"/>
      <c r="J50" s="45"/>
      <c r="K50" s="39">
        <f t="shared" si="3"/>
        <v>0</v>
      </c>
      <c r="L50" s="45"/>
      <c r="M50" s="45"/>
      <c r="N50" s="45"/>
      <c r="O50" s="45"/>
      <c r="P50" s="45"/>
      <c r="Q50" s="45"/>
      <c r="R50" s="39">
        <f t="shared" si="5"/>
        <v>51551000</v>
      </c>
    </row>
    <row r="51" spans="1:18" s="87" customFormat="1" ht="132" customHeight="1">
      <c r="A51" s="28" t="s">
        <v>123</v>
      </c>
      <c r="B51" s="35" t="s">
        <v>12</v>
      </c>
      <c r="C51" s="34">
        <v>3011</v>
      </c>
      <c r="D51" s="35" t="s">
        <v>239</v>
      </c>
      <c r="E51" s="26" t="s">
        <v>11</v>
      </c>
      <c r="F51" s="86">
        <f>G51</f>
        <v>2400000</v>
      </c>
      <c r="G51" s="90">
        <v>2400000</v>
      </c>
      <c r="H51" s="27"/>
      <c r="I51" s="27"/>
      <c r="J51" s="27"/>
      <c r="K51" s="30">
        <f t="shared" si="3"/>
        <v>0</v>
      </c>
      <c r="L51" s="27"/>
      <c r="M51" s="27"/>
      <c r="N51" s="27"/>
      <c r="O51" s="27"/>
      <c r="P51" s="27"/>
      <c r="Q51" s="27"/>
      <c r="R51" s="30">
        <f t="shared" si="5"/>
        <v>2400000</v>
      </c>
    </row>
    <row r="52" spans="1:18" s="87" customFormat="1" ht="218.25" customHeight="1">
      <c r="A52" s="112" t="s">
        <v>164</v>
      </c>
      <c r="B52" s="117" t="s">
        <v>13</v>
      </c>
      <c r="C52" s="118">
        <v>3012</v>
      </c>
      <c r="D52" s="119" t="s">
        <v>239</v>
      </c>
      <c r="E52" s="96" t="s">
        <v>140</v>
      </c>
      <c r="F52" s="122">
        <f>G52</f>
        <v>350000</v>
      </c>
      <c r="G52" s="120">
        <v>350000</v>
      </c>
      <c r="H52" s="121"/>
      <c r="I52" s="121"/>
      <c r="J52" s="121"/>
      <c r="K52" s="123">
        <f t="shared" si="3"/>
        <v>0</v>
      </c>
      <c r="L52" s="121"/>
      <c r="M52" s="121"/>
      <c r="N52" s="121"/>
      <c r="O52" s="121"/>
      <c r="P52" s="121"/>
      <c r="Q52" s="121"/>
      <c r="R52" s="123">
        <f t="shared" si="5"/>
        <v>350000</v>
      </c>
    </row>
    <row r="53" spans="1:18" s="87" customFormat="1" ht="154.5" customHeight="1">
      <c r="A53" s="112"/>
      <c r="B53" s="117"/>
      <c r="C53" s="118"/>
      <c r="D53" s="119"/>
      <c r="E53" s="97" t="s">
        <v>139</v>
      </c>
      <c r="F53" s="122"/>
      <c r="G53" s="120"/>
      <c r="H53" s="121"/>
      <c r="I53" s="121"/>
      <c r="J53" s="121"/>
      <c r="K53" s="123"/>
      <c r="L53" s="121"/>
      <c r="M53" s="121"/>
      <c r="N53" s="121"/>
      <c r="O53" s="121"/>
      <c r="P53" s="121"/>
      <c r="Q53" s="121"/>
      <c r="R53" s="123"/>
    </row>
    <row r="54" spans="1:18" s="87" customFormat="1" ht="52.5" customHeight="1">
      <c r="A54" s="28" t="s">
        <v>165</v>
      </c>
      <c r="B54" s="35" t="s">
        <v>25</v>
      </c>
      <c r="C54" s="34">
        <v>3013</v>
      </c>
      <c r="D54" s="35" t="s">
        <v>24</v>
      </c>
      <c r="E54" s="95" t="s">
        <v>23</v>
      </c>
      <c r="F54" s="86">
        <f>G54</f>
        <v>200000</v>
      </c>
      <c r="G54" s="90">
        <v>200000</v>
      </c>
      <c r="H54" s="27"/>
      <c r="I54" s="27"/>
      <c r="J54" s="27"/>
      <c r="K54" s="30">
        <f t="shared" si="3"/>
        <v>0</v>
      </c>
      <c r="L54" s="27"/>
      <c r="M54" s="27"/>
      <c r="N54" s="27"/>
      <c r="O54" s="27"/>
      <c r="P54" s="27"/>
      <c r="Q54" s="27"/>
      <c r="R54" s="30">
        <f t="shared" si="5"/>
        <v>200000</v>
      </c>
    </row>
    <row r="55" spans="1:18" s="87" customFormat="1" ht="32.25" customHeight="1">
      <c r="A55" s="28" t="s">
        <v>166</v>
      </c>
      <c r="B55" s="35" t="s">
        <v>27</v>
      </c>
      <c r="C55" s="34">
        <v>3015</v>
      </c>
      <c r="D55" s="35" t="s">
        <v>24</v>
      </c>
      <c r="E55" s="36" t="s">
        <v>26</v>
      </c>
      <c r="F55" s="86">
        <f>G55</f>
        <v>1200000</v>
      </c>
      <c r="G55" s="90">
        <v>1200000</v>
      </c>
      <c r="H55" s="27"/>
      <c r="I55" s="27"/>
      <c r="J55" s="27"/>
      <c r="K55" s="30">
        <f t="shared" si="3"/>
        <v>0</v>
      </c>
      <c r="L55" s="27"/>
      <c r="M55" s="27"/>
      <c r="N55" s="27"/>
      <c r="O55" s="27"/>
      <c r="P55" s="27"/>
      <c r="Q55" s="27"/>
      <c r="R55" s="30">
        <f t="shared" si="5"/>
        <v>1200000</v>
      </c>
    </row>
    <row r="56" spans="1:18" s="87" customFormat="1" ht="41.25" customHeight="1">
      <c r="A56" s="28" t="s">
        <v>176</v>
      </c>
      <c r="B56" s="35" t="s">
        <v>48</v>
      </c>
      <c r="C56" s="34">
        <v>3016</v>
      </c>
      <c r="D56" s="35" t="s">
        <v>153</v>
      </c>
      <c r="E56" s="36" t="s">
        <v>47</v>
      </c>
      <c r="F56" s="86">
        <f>G56</f>
        <v>47401000</v>
      </c>
      <c r="G56" s="90">
        <v>47401000</v>
      </c>
      <c r="H56" s="27"/>
      <c r="I56" s="27"/>
      <c r="J56" s="27"/>
      <c r="K56" s="30">
        <f t="shared" si="3"/>
        <v>0</v>
      </c>
      <c r="L56" s="27"/>
      <c r="M56" s="27"/>
      <c r="N56" s="27"/>
      <c r="O56" s="27"/>
      <c r="P56" s="27"/>
      <c r="Q56" s="27"/>
      <c r="R56" s="30">
        <f t="shared" si="5"/>
        <v>47401000</v>
      </c>
    </row>
    <row r="57" spans="1:18" s="15" customFormat="1" ht="40.5" customHeight="1">
      <c r="A57" s="40"/>
      <c r="B57" s="41"/>
      <c r="C57" s="49">
        <v>3020</v>
      </c>
      <c r="D57" s="41"/>
      <c r="E57" s="73" t="s">
        <v>202</v>
      </c>
      <c r="F57" s="66">
        <f>F58+F59+F60</f>
        <v>305000</v>
      </c>
      <c r="G57" s="74">
        <f>G58+G59+G60</f>
        <v>305000</v>
      </c>
      <c r="H57" s="45"/>
      <c r="I57" s="45"/>
      <c r="J57" s="45"/>
      <c r="K57" s="39">
        <f t="shared" si="3"/>
        <v>0</v>
      </c>
      <c r="L57" s="45"/>
      <c r="M57" s="45"/>
      <c r="N57" s="45"/>
      <c r="O57" s="45"/>
      <c r="P57" s="45"/>
      <c r="Q57" s="45"/>
      <c r="R57" s="39">
        <f t="shared" si="5"/>
        <v>305000</v>
      </c>
    </row>
    <row r="58" spans="1:18" s="87" customFormat="1" ht="118.5" customHeight="1">
      <c r="A58" s="28" t="s">
        <v>124</v>
      </c>
      <c r="B58" s="35" t="s">
        <v>180</v>
      </c>
      <c r="C58" s="34">
        <v>3021</v>
      </c>
      <c r="D58" s="35" t="s">
        <v>239</v>
      </c>
      <c r="E58" s="25" t="s">
        <v>209</v>
      </c>
      <c r="F58" s="86">
        <f>G58</f>
        <v>9000</v>
      </c>
      <c r="G58" s="90">
        <v>9000</v>
      </c>
      <c r="H58" s="27"/>
      <c r="I58" s="27"/>
      <c r="J58" s="27"/>
      <c r="K58" s="30">
        <f t="shared" si="3"/>
        <v>0</v>
      </c>
      <c r="L58" s="27"/>
      <c r="M58" s="27"/>
      <c r="N58" s="27"/>
      <c r="O58" s="27"/>
      <c r="P58" s="27"/>
      <c r="Q58" s="27"/>
      <c r="R58" s="30">
        <f t="shared" si="5"/>
        <v>9000</v>
      </c>
    </row>
    <row r="59" spans="1:18" s="87" customFormat="1" ht="42" customHeight="1">
      <c r="A59" s="28" t="s">
        <v>167</v>
      </c>
      <c r="B59" s="35" t="s">
        <v>29</v>
      </c>
      <c r="C59" s="34">
        <v>3025</v>
      </c>
      <c r="D59" s="35" t="s">
        <v>24</v>
      </c>
      <c r="E59" s="36" t="s">
        <v>28</v>
      </c>
      <c r="F59" s="86">
        <f>G59</f>
        <v>33000</v>
      </c>
      <c r="G59" s="90">
        <v>33000</v>
      </c>
      <c r="H59" s="27"/>
      <c r="I59" s="27"/>
      <c r="J59" s="27"/>
      <c r="K59" s="30">
        <f t="shared" si="3"/>
        <v>0</v>
      </c>
      <c r="L59" s="27"/>
      <c r="M59" s="27"/>
      <c r="N59" s="27"/>
      <c r="O59" s="27"/>
      <c r="P59" s="27"/>
      <c r="Q59" s="27"/>
      <c r="R59" s="30">
        <f t="shared" si="5"/>
        <v>33000</v>
      </c>
    </row>
    <row r="60" spans="1:18" s="87" customFormat="1" ht="46.5" customHeight="1">
      <c r="A60" s="28" t="s">
        <v>177</v>
      </c>
      <c r="B60" s="35" t="s">
        <v>30</v>
      </c>
      <c r="C60" s="34">
        <v>3026</v>
      </c>
      <c r="D60" s="35" t="s">
        <v>153</v>
      </c>
      <c r="E60" s="36" t="s">
        <v>49</v>
      </c>
      <c r="F60" s="86">
        <f>G60</f>
        <v>263000</v>
      </c>
      <c r="G60" s="90">
        <v>263000</v>
      </c>
      <c r="H60" s="27"/>
      <c r="I60" s="27"/>
      <c r="J60" s="27"/>
      <c r="K60" s="30">
        <f t="shared" si="3"/>
        <v>0</v>
      </c>
      <c r="L60" s="27"/>
      <c r="M60" s="27"/>
      <c r="N60" s="27"/>
      <c r="O60" s="27"/>
      <c r="P60" s="27"/>
      <c r="Q60" s="27"/>
      <c r="R60" s="30">
        <f t="shared" si="5"/>
        <v>263000</v>
      </c>
    </row>
    <row r="61" spans="1:18" s="15" customFormat="1" ht="107.25" customHeight="1">
      <c r="A61" s="40"/>
      <c r="B61" s="41"/>
      <c r="C61" s="49">
        <v>3030</v>
      </c>
      <c r="D61" s="41"/>
      <c r="E61" s="100" t="s">
        <v>198</v>
      </c>
      <c r="F61" s="43">
        <f>F62</f>
        <v>990000</v>
      </c>
      <c r="G61" s="43">
        <f t="shared" ref="G61:R61" si="14">G62</f>
        <v>990000</v>
      </c>
      <c r="H61" s="39">
        <f t="shared" si="14"/>
        <v>0</v>
      </c>
      <c r="I61" s="39">
        <f t="shared" si="14"/>
        <v>0</v>
      </c>
      <c r="J61" s="39">
        <f t="shared" si="14"/>
        <v>0</v>
      </c>
      <c r="K61" s="39">
        <f t="shared" ref="K61:K106" si="15">L61+O61</f>
        <v>0</v>
      </c>
      <c r="L61" s="39">
        <f t="shared" si="14"/>
        <v>0</v>
      </c>
      <c r="M61" s="39">
        <f t="shared" si="14"/>
        <v>0</v>
      </c>
      <c r="N61" s="39">
        <f t="shared" si="14"/>
        <v>0</v>
      </c>
      <c r="O61" s="39">
        <f t="shared" si="14"/>
        <v>0</v>
      </c>
      <c r="P61" s="39">
        <f t="shared" si="14"/>
        <v>0</v>
      </c>
      <c r="Q61" s="39">
        <f t="shared" si="14"/>
        <v>0</v>
      </c>
      <c r="R61" s="39">
        <f t="shared" si="14"/>
        <v>990000</v>
      </c>
    </row>
    <row r="62" spans="1:18" s="87" customFormat="1" ht="38.25" customHeight="1">
      <c r="A62" s="28" t="s">
        <v>117</v>
      </c>
      <c r="B62" s="35" t="s">
        <v>62</v>
      </c>
      <c r="C62" s="34">
        <v>3035</v>
      </c>
      <c r="D62" s="35" t="s">
        <v>24</v>
      </c>
      <c r="E62" s="25" t="s">
        <v>61</v>
      </c>
      <c r="F62" s="86">
        <v>990000</v>
      </c>
      <c r="G62" s="90">
        <v>990000</v>
      </c>
      <c r="H62" s="27"/>
      <c r="I62" s="27"/>
      <c r="J62" s="27"/>
      <c r="K62" s="30">
        <f t="shared" si="15"/>
        <v>0</v>
      </c>
      <c r="L62" s="27"/>
      <c r="M62" s="27"/>
      <c r="N62" s="27"/>
      <c r="O62" s="27"/>
      <c r="P62" s="27"/>
      <c r="Q62" s="27"/>
      <c r="R62" s="30">
        <f t="shared" si="5"/>
        <v>990000</v>
      </c>
    </row>
    <row r="63" spans="1:18" s="15" customFormat="1" ht="38.25" customHeight="1">
      <c r="A63" s="40"/>
      <c r="B63" s="41"/>
      <c r="C63" s="49">
        <v>3040</v>
      </c>
      <c r="D63" s="41"/>
      <c r="E63" s="29" t="s">
        <v>203</v>
      </c>
      <c r="F63" s="43">
        <f>F64+F65+F66+F67+F68+F69+F70+F71+F72</f>
        <v>41350000</v>
      </c>
      <c r="G63" s="43">
        <f>G64+G65+G66+G67+G68+G69+G70+G71+G72</f>
        <v>41350000</v>
      </c>
      <c r="H63" s="45"/>
      <c r="I63" s="45"/>
      <c r="J63" s="45"/>
      <c r="K63" s="39">
        <f t="shared" si="15"/>
        <v>0</v>
      </c>
      <c r="L63" s="45"/>
      <c r="M63" s="45"/>
      <c r="N63" s="45"/>
      <c r="O63" s="45"/>
      <c r="P63" s="45"/>
      <c r="Q63" s="45"/>
      <c r="R63" s="39">
        <f t="shared" si="5"/>
        <v>41350000</v>
      </c>
    </row>
    <row r="64" spans="1:18" s="87" customFormat="1" ht="24" customHeight="1">
      <c r="A64" s="28" t="s">
        <v>168</v>
      </c>
      <c r="B64" s="35" t="s">
        <v>31</v>
      </c>
      <c r="C64" s="34">
        <v>3041</v>
      </c>
      <c r="D64" s="35" t="s">
        <v>237</v>
      </c>
      <c r="E64" s="36" t="s">
        <v>32</v>
      </c>
      <c r="F64" s="86">
        <f>G64</f>
        <v>370000</v>
      </c>
      <c r="G64" s="90">
        <v>370000</v>
      </c>
      <c r="H64" s="27"/>
      <c r="I64" s="27"/>
      <c r="J64" s="27"/>
      <c r="K64" s="30">
        <f t="shared" si="15"/>
        <v>0</v>
      </c>
      <c r="L64" s="27"/>
      <c r="M64" s="27"/>
      <c r="N64" s="27"/>
      <c r="O64" s="27"/>
      <c r="P64" s="27"/>
      <c r="Q64" s="27"/>
      <c r="R64" s="30">
        <f t="shared" si="5"/>
        <v>370000</v>
      </c>
    </row>
    <row r="65" spans="1:18" s="87" customFormat="1" ht="24" customHeight="1">
      <c r="A65" s="28" t="s">
        <v>169</v>
      </c>
      <c r="B65" s="35" t="s">
        <v>36</v>
      </c>
      <c r="C65" s="34">
        <v>3042</v>
      </c>
      <c r="D65" s="35" t="s">
        <v>237</v>
      </c>
      <c r="E65" s="36" t="s">
        <v>33</v>
      </c>
      <c r="F65" s="86">
        <f t="shared" ref="F65:F73" si="16">G65</f>
        <v>50000</v>
      </c>
      <c r="G65" s="90">
        <v>50000</v>
      </c>
      <c r="H65" s="27"/>
      <c r="I65" s="27"/>
      <c r="J65" s="27"/>
      <c r="K65" s="30">
        <f t="shared" si="15"/>
        <v>0</v>
      </c>
      <c r="L65" s="27"/>
      <c r="M65" s="27"/>
      <c r="N65" s="27"/>
      <c r="O65" s="27"/>
      <c r="P65" s="27"/>
      <c r="Q65" s="27"/>
      <c r="R65" s="30">
        <f t="shared" si="5"/>
        <v>50000</v>
      </c>
    </row>
    <row r="66" spans="1:18" s="87" customFormat="1" ht="24" customHeight="1">
      <c r="A66" s="28" t="s">
        <v>170</v>
      </c>
      <c r="B66" s="35" t="s">
        <v>37</v>
      </c>
      <c r="C66" s="34">
        <v>3043</v>
      </c>
      <c r="D66" s="35" t="s">
        <v>237</v>
      </c>
      <c r="E66" s="36" t="s">
        <v>34</v>
      </c>
      <c r="F66" s="86">
        <f t="shared" si="16"/>
        <v>27000000</v>
      </c>
      <c r="G66" s="90">
        <v>27000000</v>
      </c>
      <c r="H66" s="27"/>
      <c r="I66" s="27"/>
      <c r="J66" s="27"/>
      <c r="K66" s="30">
        <f t="shared" si="15"/>
        <v>0</v>
      </c>
      <c r="L66" s="27"/>
      <c r="M66" s="27"/>
      <c r="N66" s="27"/>
      <c r="O66" s="27"/>
      <c r="P66" s="27"/>
      <c r="Q66" s="27"/>
      <c r="R66" s="30">
        <f t="shared" ref="R66:R106" si="17">F66+K66</f>
        <v>27000000</v>
      </c>
    </row>
    <row r="67" spans="1:18" s="87" customFormat="1" ht="30.75" customHeight="1">
      <c r="A67" s="28" t="s">
        <v>171</v>
      </c>
      <c r="B67" s="35" t="s">
        <v>38</v>
      </c>
      <c r="C67" s="34">
        <v>3044</v>
      </c>
      <c r="D67" s="35" t="s">
        <v>237</v>
      </c>
      <c r="E67" s="36" t="s">
        <v>35</v>
      </c>
      <c r="F67" s="86">
        <f t="shared" si="16"/>
        <v>1200000</v>
      </c>
      <c r="G67" s="90">
        <v>1200000</v>
      </c>
      <c r="H67" s="27"/>
      <c r="I67" s="27"/>
      <c r="J67" s="27"/>
      <c r="K67" s="30">
        <f t="shared" si="15"/>
        <v>0</v>
      </c>
      <c r="L67" s="27"/>
      <c r="M67" s="27"/>
      <c r="N67" s="27"/>
      <c r="O67" s="27"/>
      <c r="P67" s="27"/>
      <c r="Q67" s="27"/>
      <c r="R67" s="30">
        <f t="shared" si="17"/>
        <v>1200000</v>
      </c>
    </row>
    <row r="68" spans="1:18" s="87" customFormat="1" ht="23.25" customHeight="1">
      <c r="A68" s="28" t="s">
        <v>172</v>
      </c>
      <c r="B68" s="35" t="s">
        <v>42</v>
      </c>
      <c r="C68" s="34">
        <v>3045</v>
      </c>
      <c r="D68" s="35" t="s">
        <v>237</v>
      </c>
      <c r="E68" s="36" t="s">
        <v>39</v>
      </c>
      <c r="F68" s="86">
        <f t="shared" si="16"/>
        <v>4530000</v>
      </c>
      <c r="G68" s="90">
        <v>4530000</v>
      </c>
      <c r="H68" s="27"/>
      <c r="I68" s="27"/>
      <c r="J68" s="27"/>
      <c r="K68" s="30">
        <f t="shared" si="15"/>
        <v>0</v>
      </c>
      <c r="L68" s="27"/>
      <c r="M68" s="27"/>
      <c r="N68" s="27"/>
      <c r="O68" s="27"/>
      <c r="P68" s="27"/>
      <c r="Q68" s="27"/>
      <c r="R68" s="30">
        <f t="shared" si="17"/>
        <v>4530000</v>
      </c>
    </row>
    <row r="69" spans="1:18" s="87" customFormat="1" ht="23.25" customHeight="1">
      <c r="A69" s="28" t="s">
        <v>173</v>
      </c>
      <c r="B69" s="35" t="s">
        <v>43</v>
      </c>
      <c r="C69" s="34">
        <v>3046</v>
      </c>
      <c r="D69" s="35" t="s">
        <v>237</v>
      </c>
      <c r="E69" s="36" t="s">
        <v>40</v>
      </c>
      <c r="F69" s="86">
        <f t="shared" si="16"/>
        <v>20000</v>
      </c>
      <c r="G69" s="90">
        <v>20000</v>
      </c>
      <c r="H69" s="27"/>
      <c r="I69" s="27"/>
      <c r="J69" s="27"/>
      <c r="K69" s="30">
        <f t="shared" si="15"/>
        <v>0</v>
      </c>
      <c r="L69" s="27"/>
      <c r="M69" s="27"/>
      <c r="N69" s="27"/>
      <c r="O69" s="27"/>
      <c r="P69" s="27"/>
      <c r="Q69" s="27"/>
      <c r="R69" s="30">
        <f t="shared" si="17"/>
        <v>20000</v>
      </c>
    </row>
    <row r="70" spans="1:18" s="87" customFormat="1" ht="23.25" customHeight="1">
      <c r="A70" s="28" t="s">
        <v>174</v>
      </c>
      <c r="B70" s="35" t="s">
        <v>44</v>
      </c>
      <c r="C70" s="34">
        <v>3047</v>
      </c>
      <c r="D70" s="35" t="s">
        <v>237</v>
      </c>
      <c r="E70" s="36" t="s">
        <v>41</v>
      </c>
      <c r="F70" s="86">
        <f t="shared" si="16"/>
        <v>70000</v>
      </c>
      <c r="G70" s="90">
        <v>70000</v>
      </c>
      <c r="H70" s="27"/>
      <c r="I70" s="27"/>
      <c r="J70" s="27"/>
      <c r="K70" s="30">
        <f t="shared" si="15"/>
        <v>0</v>
      </c>
      <c r="L70" s="27"/>
      <c r="M70" s="27"/>
      <c r="N70" s="27"/>
      <c r="O70" s="27"/>
      <c r="P70" s="27"/>
      <c r="Q70" s="27"/>
      <c r="R70" s="30">
        <f t="shared" si="17"/>
        <v>70000</v>
      </c>
    </row>
    <row r="71" spans="1:18" s="87" customFormat="1" ht="23.25" customHeight="1">
      <c r="A71" s="28" t="s">
        <v>175</v>
      </c>
      <c r="B71" s="35" t="s">
        <v>46</v>
      </c>
      <c r="C71" s="34">
        <v>3048</v>
      </c>
      <c r="D71" s="35" t="s">
        <v>237</v>
      </c>
      <c r="E71" s="36" t="s">
        <v>45</v>
      </c>
      <c r="F71" s="86">
        <f t="shared" si="16"/>
        <v>1900000</v>
      </c>
      <c r="G71" s="90">
        <v>1900000</v>
      </c>
      <c r="H71" s="27"/>
      <c r="I71" s="27"/>
      <c r="J71" s="27"/>
      <c r="K71" s="30">
        <f t="shared" si="15"/>
        <v>0</v>
      </c>
      <c r="L71" s="27"/>
      <c r="M71" s="27"/>
      <c r="N71" s="27"/>
      <c r="O71" s="27"/>
      <c r="P71" s="27"/>
      <c r="Q71" s="27"/>
      <c r="R71" s="30">
        <f t="shared" si="17"/>
        <v>1900000</v>
      </c>
    </row>
    <row r="72" spans="1:18" s="87" customFormat="1" ht="40.5" customHeight="1">
      <c r="A72" s="28" t="s">
        <v>118</v>
      </c>
      <c r="B72" s="35" t="s">
        <v>59</v>
      </c>
      <c r="C72" s="34">
        <v>3049</v>
      </c>
      <c r="D72" s="35" t="s">
        <v>55</v>
      </c>
      <c r="E72" s="36" t="s">
        <v>58</v>
      </c>
      <c r="F72" s="86">
        <f t="shared" si="16"/>
        <v>6210000</v>
      </c>
      <c r="G72" s="90">
        <v>6210000</v>
      </c>
      <c r="H72" s="27"/>
      <c r="I72" s="27"/>
      <c r="J72" s="27"/>
      <c r="K72" s="30">
        <f t="shared" si="15"/>
        <v>0</v>
      </c>
      <c r="L72" s="27"/>
      <c r="M72" s="27"/>
      <c r="N72" s="27"/>
      <c r="O72" s="27"/>
      <c r="P72" s="27"/>
      <c r="Q72" s="27"/>
      <c r="R72" s="30">
        <f t="shared" si="17"/>
        <v>6210000</v>
      </c>
    </row>
    <row r="73" spans="1:18" s="15" customFormat="1" ht="40.5" customHeight="1">
      <c r="A73" s="51" t="s">
        <v>181</v>
      </c>
      <c r="B73" s="52" t="s">
        <v>183</v>
      </c>
      <c r="C73" s="75">
        <v>3080</v>
      </c>
      <c r="D73" s="53">
        <v>1010</v>
      </c>
      <c r="E73" s="76" t="s">
        <v>182</v>
      </c>
      <c r="F73" s="43">
        <f t="shared" si="16"/>
        <v>750000</v>
      </c>
      <c r="G73" s="44">
        <v>750000</v>
      </c>
      <c r="H73" s="45"/>
      <c r="I73" s="45"/>
      <c r="J73" s="45"/>
      <c r="K73" s="39">
        <f t="shared" si="15"/>
        <v>0</v>
      </c>
      <c r="L73" s="45"/>
      <c r="M73" s="45"/>
      <c r="N73" s="45"/>
      <c r="O73" s="45"/>
      <c r="P73" s="45"/>
      <c r="Q73" s="45"/>
      <c r="R73" s="39">
        <f t="shared" si="17"/>
        <v>750000</v>
      </c>
    </row>
    <row r="74" spans="1:18" s="15" customFormat="1" ht="41.25" customHeight="1">
      <c r="A74" s="46"/>
      <c r="B74" s="54"/>
      <c r="C74" s="75">
        <v>3100</v>
      </c>
      <c r="D74" s="52"/>
      <c r="E74" s="61" t="s">
        <v>179</v>
      </c>
      <c r="F74" s="43">
        <f>F75</f>
        <v>1547700</v>
      </c>
      <c r="G74" s="43">
        <f t="shared" ref="G74:Q74" si="18">G75</f>
        <v>1547700</v>
      </c>
      <c r="H74" s="39">
        <f t="shared" si="18"/>
        <v>1139200</v>
      </c>
      <c r="I74" s="39">
        <f t="shared" si="18"/>
        <v>0</v>
      </c>
      <c r="J74" s="39">
        <f t="shared" si="18"/>
        <v>0</v>
      </c>
      <c r="K74" s="39">
        <f t="shared" si="15"/>
        <v>0</v>
      </c>
      <c r="L74" s="39">
        <f t="shared" si="18"/>
        <v>0</v>
      </c>
      <c r="M74" s="39">
        <f t="shared" si="18"/>
        <v>0</v>
      </c>
      <c r="N74" s="39">
        <f t="shared" si="18"/>
        <v>0</v>
      </c>
      <c r="O74" s="39">
        <f t="shared" si="18"/>
        <v>0</v>
      </c>
      <c r="P74" s="39">
        <f t="shared" si="18"/>
        <v>0</v>
      </c>
      <c r="Q74" s="39">
        <f t="shared" si="18"/>
        <v>0</v>
      </c>
      <c r="R74" s="39">
        <f t="shared" si="17"/>
        <v>1547700</v>
      </c>
    </row>
    <row r="75" spans="1:18" s="87" customFormat="1" ht="51.75" customHeight="1">
      <c r="A75" s="28" t="s">
        <v>178</v>
      </c>
      <c r="B75" s="35" t="s">
        <v>229</v>
      </c>
      <c r="C75" s="85">
        <v>3104</v>
      </c>
      <c r="D75" s="35" t="s">
        <v>52</v>
      </c>
      <c r="E75" s="25" t="s">
        <v>51</v>
      </c>
      <c r="F75" s="86">
        <v>1547700</v>
      </c>
      <c r="G75" s="90">
        <v>1547700</v>
      </c>
      <c r="H75" s="27">
        <v>1139200</v>
      </c>
      <c r="I75" s="27"/>
      <c r="J75" s="27"/>
      <c r="K75" s="30">
        <f t="shared" si="15"/>
        <v>0</v>
      </c>
      <c r="L75" s="27"/>
      <c r="M75" s="27"/>
      <c r="N75" s="27"/>
      <c r="O75" s="27"/>
      <c r="P75" s="27"/>
      <c r="Q75" s="27"/>
      <c r="R75" s="30">
        <f t="shared" si="17"/>
        <v>1547700</v>
      </c>
    </row>
    <row r="76" spans="1:18" s="15" customFormat="1" ht="53.25" customHeight="1">
      <c r="A76" s="40"/>
      <c r="B76" s="41"/>
      <c r="C76" s="49">
        <v>3180</v>
      </c>
      <c r="D76" s="41" t="s">
        <v>55</v>
      </c>
      <c r="E76" s="54" t="s">
        <v>187</v>
      </c>
      <c r="F76" s="43">
        <f>F77</f>
        <v>60000</v>
      </c>
      <c r="G76" s="43">
        <f t="shared" ref="G76:Q76" si="19">G77</f>
        <v>60000</v>
      </c>
      <c r="H76" s="43">
        <f t="shared" si="19"/>
        <v>0</v>
      </c>
      <c r="I76" s="43">
        <f t="shared" si="19"/>
        <v>0</v>
      </c>
      <c r="J76" s="43">
        <f t="shared" si="19"/>
        <v>0</v>
      </c>
      <c r="K76" s="43">
        <f t="shared" si="19"/>
        <v>0</v>
      </c>
      <c r="L76" s="43">
        <f t="shared" si="19"/>
        <v>0</v>
      </c>
      <c r="M76" s="43">
        <f t="shared" si="19"/>
        <v>0</v>
      </c>
      <c r="N76" s="43">
        <f t="shared" si="19"/>
        <v>0</v>
      </c>
      <c r="O76" s="43">
        <f t="shared" si="19"/>
        <v>0</v>
      </c>
      <c r="P76" s="43">
        <f t="shared" si="19"/>
        <v>0</v>
      </c>
      <c r="Q76" s="43">
        <f t="shared" si="19"/>
        <v>0</v>
      </c>
      <c r="R76" s="39">
        <f t="shared" si="17"/>
        <v>60000</v>
      </c>
    </row>
    <row r="77" spans="1:18" s="87" customFormat="1" ht="53.25" customHeight="1">
      <c r="A77" s="88" t="s">
        <v>120</v>
      </c>
      <c r="B77" s="89" t="s">
        <v>54</v>
      </c>
      <c r="C77" s="34">
        <v>3181</v>
      </c>
      <c r="D77" s="35" t="s">
        <v>55</v>
      </c>
      <c r="E77" s="25" t="s">
        <v>53</v>
      </c>
      <c r="F77" s="86">
        <v>60000</v>
      </c>
      <c r="G77" s="90">
        <v>60000</v>
      </c>
      <c r="H77" s="27"/>
      <c r="I77" s="27"/>
      <c r="J77" s="27"/>
      <c r="K77" s="30">
        <f t="shared" si="15"/>
        <v>0</v>
      </c>
      <c r="L77" s="27"/>
      <c r="M77" s="27"/>
      <c r="N77" s="27"/>
      <c r="O77" s="27"/>
      <c r="P77" s="27"/>
      <c r="Q77" s="27"/>
      <c r="R77" s="30">
        <f t="shared" si="17"/>
        <v>60000</v>
      </c>
    </row>
    <row r="78" spans="1:18" s="15" customFormat="1" ht="60" customHeight="1">
      <c r="A78" s="40" t="s">
        <v>119</v>
      </c>
      <c r="B78" s="41" t="s">
        <v>57</v>
      </c>
      <c r="C78" s="49">
        <v>3190</v>
      </c>
      <c r="D78" s="41" t="s">
        <v>153</v>
      </c>
      <c r="E78" s="54" t="s">
        <v>56</v>
      </c>
      <c r="F78" s="43">
        <v>210000</v>
      </c>
      <c r="G78" s="44">
        <v>210000</v>
      </c>
      <c r="H78" s="45"/>
      <c r="I78" s="45"/>
      <c r="J78" s="45"/>
      <c r="K78" s="39">
        <f t="shared" si="15"/>
        <v>0</v>
      </c>
      <c r="L78" s="45"/>
      <c r="M78" s="45"/>
      <c r="N78" s="45"/>
      <c r="O78" s="45"/>
      <c r="P78" s="45"/>
      <c r="Q78" s="45"/>
      <c r="R78" s="39">
        <f t="shared" si="17"/>
        <v>210000</v>
      </c>
    </row>
    <row r="79" spans="1:18" s="15" customFormat="1" ht="21" customHeight="1">
      <c r="A79" s="40"/>
      <c r="B79" s="41"/>
      <c r="C79" s="49">
        <v>3200</v>
      </c>
      <c r="D79" s="41"/>
      <c r="E79" s="29" t="s">
        <v>188</v>
      </c>
      <c r="F79" s="43">
        <f>F80</f>
        <v>60000</v>
      </c>
      <c r="G79" s="43">
        <f t="shared" ref="G79:R79" si="20">G80</f>
        <v>60000</v>
      </c>
      <c r="H79" s="43">
        <f t="shared" si="20"/>
        <v>0</v>
      </c>
      <c r="I79" s="43">
        <f t="shared" si="20"/>
        <v>0</v>
      </c>
      <c r="J79" s="43">
        <f t="shared" si="20"/>
        <v>0</v>
      </c>
      <c r="K79" s="43">
        <f t="shared" si="20"/>
        <v>0</v>
      </c>
      <c r="L79" s="43">
        <f t="shared" si="20"/>
        <v>0</v>
      </c>
      <c r="M79" s="43">
        <f t="shared" si="20"/>
        <v>0</v>
      </c>
      <c r="N79" s="43">
        <f t="shared" si="20"/>
        <v>0</v>
      </c>
      <c r="O79" s="43">
        <f t="shared" si="20"/>
        <v>0</v>
      </c>
      <c r="P79" s="43">
        <f t="shared" si="20"/>
        <v>0</v>
      </c>
      <c r="Q79" s="43">
        <f t="shared" si="20"/>
        <v>0</v>
      </c>
      <c r="R79" s="43">
        <f t="shared" si="20"/>
        <v>60000</v>
      </c>
    </row>
    <row r="80" spans="1:18" s="15" customFormat="1" ht="35.25" customHeight="1">
      <c r="A80" s="70" t="s">
        <v>204</v>
      </c>
      <c r="B80" s="71" t="s">
        <v>206</v>
      </c>
      <c r="C80" s="72">
        <v>3201</v>
      </c>
      <c r="D80" s="71" t="s">
        <v>239</v>
      </c>
      <c r="E80" s="77" t="s">
        <v>205</v>
      </c>
      <c r="F80" s="43">
        <v>60000</v>
      </c>
      <c r="G80" s="44">
        <v>60000</v>
      </c>
      <c r="H80" s="45"/>
      <c r="I80" s="45"/>
      <c r="J80" s="45"/>
      <c r="K80" s="39">
        <f t="shared" si="15"/>
        <v>0</v>
      </c>
      <c r="L80" s="45"/>
      <c r="M80" s="45"/>
      <c r="N80" s="45"/>
      <c r="O80" s="45"/>
      <c r="P80" s="45"/>
      <c r="Q80" s="45"/>
      <c r="R80" s="39">
        <f t="shared" si="17"/>
        <v>60000</v>
      </c>
    </row>
    <row r="81" spans="1:18" s="15" customFormat="1" ht="24.75" customHeight="1">
      <c r="A81" s="40" t="s">
        <v>126</v>
      </c>
      <c r="B81" s="41" t="s">
        <v>50</v>
      </c>
      <c r="C81" s="49">
        <v>3400</v>
      </c>
      <c r="D81" s="41" t="s">
        <v>236</v>
      </c>
      <c r="E81" s="50" t="s">
        <v>235</v>
      </c>
      <c r="F81" s="43">
        <v>900400</v>
      </c>
      <c r="G81" s="44">
        <v>900400</v>
      </c>
      <c r="H81" s="45"/>
      <c r="I81" s="45"/>
      <c r="J81" s="45"/>
      <c r="K81" s="39">
        <f t="shared" si="15"/>
        <v>0</v>
      </c>
      <c r="L81" s="45"/>
      <c r="M81" s="45"/>
      <c r="N81" s="45"/>
      <c r="O81" s="45"/>
      <c r="P81" s="45"/>
      <c r="Q81" s="45"/>
      <c r="R81" s="39">
        <f t="shared" si="17"/>
        <v>900400</v>
      </c>
    </row>
    <row r="82" spans="1:18" s="15" customFormat="1" ht="36" customHeight="1">
      <c r="A82" s="40"/>
      <c r="B82" s="37" t="s">
        <v>19</v>
      </c>
      <c r="C82" s="63">
        <v>24</v>
      </c>
      <c r="D82" s="37"/>
      <c r="E82" s="64" t="s">
        <v>20</v>
      </c>
      <c r="F82" s="43">
        <f>F83</f>
        <v>11921200</v>
      </c>
      <c r="G82" s="43">
        <f t="shared" ref="G82:R82" si="21">G83</f>
        <v>11921200</v>
      </c>
      <c r="H82" s="43">
        <f t="shared" si="21"/>
        <v>7786700</v>
      </c>
      <c r="I82" s="43">
        <f t="shared" si="21"/>
        <v>165700</v>
      </c>
      <c r="J82" s="43">
        <f t="shared" si="21"/>
        <v>0</v>
      </c>
      <c r="K82" s="39">
        <f t="shared" si="15"/>
        <v>1774000</v>
      </c>
      <c r="L82" s="43">
        <f t="shared" si="21"/>
        <v>633000</v>
      </c>
      <c r="M82" s="43">
        <f t="shared" si="21"/>
        <v>513500</v>
      </c>
      <c r="N82" s="43">
        <f t="shared" si="21"/>
        <v>0</v>
      </c>
      <c r="O82" s="43">
        <f t="shared" si="21"/>
        <v>1141000</v>
      </c>
      <c r="P82" s="43">
        <f t="shared" si="21"/>
        <v>1141000</v>
      </c>
      <c r="Q82" s="43">
        <f t="shared" si="21"/>
        <v>641000</v>
      </c>
      <c r="R82" s="43">
        <f t="shared" si="21"/>
        <v>13695200</v>
      </c>
    </row>
    <row r="83" spans="1:18" s="15" customFormat="1" ht="36" customHeight="1">
      <c r="A83" s="40"/>
      <c r="B83" s="37" t="s">
        <v>63</v>
      </c>
      <c r="C83" s="63">
        <v>24</v>
      </c>
      <c r="D83" s="37"/>
      <c r="E83" s="64" t="s">
        <v>161</v>
      </c>
      <c r="F83" s="43">
        <f t="shared" ref="F83:Q83" si="22">F84+F86+F87+F88+F89+F90+F91+F93+F95+F97+F99+F101+F102</f>
        <v>11921200</v>
      </c>
      <c r="G83" s="43">
        <f t="shared" si="22"/>
        <v>11921200</v>
      </c>
      <c r="H83" s="43">
        <f t="shared" si="22"/>
        <v>7786700</v>
      </c>
      <c r="I83" s="43">
        <f t="shared" si="22"/>
        <v>165700</v>
      </c>
      <c r="J83" s="43">
        <f t="shared" si="22"/>
        <v>0</v>
      </c>
      <c r="K83" s="43">
        <f t="shared" si="22"/>
        <v>1774000</v>
      </c>
      <c r="L83" s="43">
        <f t="shared" si="22"/>
        <v>633000</v>
      </c>
      <c r="M83" s="43">
        <f t="shared" si="22"/>
        <v>513500</v>
      </c>
      <c r="N83" s="43">
        <f t="shared" si="22"/>
        <v>0</v>
      </c>
      <c r="O83" s="43">
        <f t="shared" si="22"/>
        <v>1141000</v>
      </c>
      <c r="P83" s="43">
        <f t="shared" si="22"/>
        <v>1141000</v>
      </c>
      <c r="Q83" s="43">
        <f t="shared" si="22"/>
        <v>641000</v>
      </c>
      <c r="R83" s="39">
        <f t="shared" si="17"/>
        <v>13695200</v>
      </c>
    </row>
    <row r="84" spans="1:18" s="15" customFormat="1" ht="22.5" customHeight="1">
      <c r="A84" s="40"/>
      <c r="B84" s="40" t="s">
        <v>163</v>
      </c>
      <c r="C84" s="49">
        <v>3140</v>
      </c>
      <c r="D84" s="41"/>
      <c r="E84" s="18" t="s">
        <v>210</v>
      </c>
      <c r="F84" s="43">
        <v>53700</v>
      </c>
      <c r="G84" s="44">
        <v>53700</v>
      </c>
      <c r="H84" s="45"/>
      <c r="I84" s="45"/>
      <c r="J84" s="45"/>
      <c r="K84" s="39">
        <f t="shared" si="15"/>
        <v>0</v>
      </c>
      <c r="L84" s="45"/>
      <c r="M84" s="45"/>
      <c r="N84" s="45"/>
      <c r="O84" s="45"/>
      <c r="P84" s="45"/>
      <c r="Q84" s="45"/>
      <c r="R84" s="39">
        <f t="shared" si="17"/>
        <v>53700</v>
      </c>
    </row>
    <row r="85" spans="1:18" s="87" customFormat="1" ht="31.5" customHeight="1">
      <c r="A85" s="28" t="s">
        <v>162</v>
      </c>
      <c r="B85" s="28" t="s">
        <v>270</v>
      </c>
      <c r="C85" s="34">
        <v>3141</v>
      </c>
      <c r="D85" s="35" t="s">
        <v>237</v>
      </c>
      <c r="E85" s="98" t="s">
        <v>138</v>
      </c>
      <c r="F85" s="90">
        <v>53700</v>
      </c>
      <c r="G85" s="90">
        <v>53700</v>
      </c>
      <c r="H85" s="27"/>
      <c r="I85" s="27"/>
      <c r="J85" s="27"/>
      <c r="K85" s="27"/>
      <c r="L85" s="27"/>
      <c r="M85" s="27"/>
      <c r="N85" s="27"/>
      <c r="O85" s="27"/>
      <c r="P85" s="27"/>
      <c r="Q85" s="27"/>
      <c r="R85" s="27">
        <f t="shared" si="17"/>
        <v>53700</v>
      </c>
    </row>
    <row r="86" spans="1:18" s="15" customFormat="1" ht="48.75" customHeight="1">
      <c r="A86" s="40" t="s">
        <v>125</v>
      </c>
      <c r="B86" s="49">
        <v>2413160</v>
      </c>
      <c r="C86" s="49">
        <v>3160</v>
      </c>
      <c r="D86" s="41" t="s">
        <v>237</v>
      </c>
      <c r="E86" s="54" t="s">
        <v>4</v>
      </c>
      <c r="F86" s="43">
        <v>199500</v>
      </c>
      <c r="G86" s="44">
        <v>199500</v>
      </c>
      <c r="H86" s="45"/>
      <c r="I86" s="45"/>
      <c r="J86" s="45"/>
      <c r="K86" s="39">
        <f t="shared" si="15"/>
        <v>0</v>
      </c>
      <c r="L86" s="45"/>
      <c r="M86" s="45"/>
      <c r="N86" s="45"/>
      <c r="O86" s="45"/>
      <c r="P86" s="45"/>
      <c r="Q86" s="45"/>
      <c r="R86" s="39">
        <f t="shared" si="17"/>
        <v>199500</v>
      </c>
    </row>
    <row r="87" spans="1:18" s="15" customFormat="1" ht="24.75" customHeight="1">
      <c r="A87" s="40" t="s">
        <v>113</v>
      </c>
      <c r="B87" s="41" t="s">
        <v>67</v>
      </c>
      <c r="C87" s="41" t="s">
        <v>66</v>
      </c>
      <c r="D87" s="41" t="s">
        <v>65</v>
      </c>
      <c r="E87" s="54" t="s">
        <v>64</v>
      </c>
      <c r="F87" s="43">
        <v>607800</v>
      </c>
      <c r="G87" s="44">
        <v>607800</v>
      </c>
      <c r="H87" s="45">
        <v>446700</v>
      </c>
      <c r="I87" s="45">
        <v>41800</v>
      </c>
      <c r="J87" s="45"/>
      <c r="K87" s="39">
        <f t="shared" si="15"/>
        <v>41000</v>
      </c>
      <c r="L87" s="45"/>
      <c r="M87" s="45"/>
      <c r="N87" s="45"/>
      <c r="O87" s="45">
        <v>41000</v>
      </c>
      <c r="P87" s="45">
        <v>41000</v>
      </c>
      <c r="Q87" s="45">
        <v>41000</v>
      </c>
      <c r="R87" s="39">
        <f t="shared" si="17"/>
        <v>648800</v>
      </c>
    </row>
    <row r="88" spans="1:18" s="15" customFormat="1" ht="25.5" customHeight="1">
      <c r="A88" s="40" t="s">
        <v>114</v>
      </c>
      <c r="B88" s="41" t="s">
        <v>68</v>
      </c>
      <c r="C88" s="41" t="s">
        <v>69</v>
      </c>
      <c r="D88" s="52" t="s">
        <v>65</v>
      </c>
      <c r="E88" s="61" t="s">
        <v>70</v>
      </c>
      <c r="F88" s="43">
        <v>737800</v>
      </c>
      <c r="G88" s="43">
        <v>737800</v>
      </c>
      <c r="H88" s="39">
        <v>505100</v>
      </c>
      <c r="I88" s="39">
        <v>77700</v>
      </c>
      <c r="J88" s="39"/>
      <c r="K88" s="39">
        <v>6600</v>
      </c>
      <c r="L88" s="39">
        <v>6600</v>
      </c>
      <c r="M88" s="39"/>
      <c r="N88" s="39"/>
      <c r="O88" s="39"/>
      <c r="P88" s="39"/>
      <c r="Q88" s="39"/>
      <c r="R88" s="39">
        <f t="shared" si="17"/>
        <v>744400</v>
      </c>
    </row>
    <row r="89" spans="1:18" s="15" customFormat="1" ht="36.75" customHeight="1">
      <c r="A89" s="40" t="s">
        <v>115</v>
      </c>
      <c r="B89" s="41" t="s">
        <v>72</v>
      </c>
      <c r="C89" s="41" t="s">
        <v>73</v>
      </c>
      <c r="D89" s="52" t="s">
        <v>74</v>
      </c>
      <c r="E89" s="61" t="s">
        <v>71</v>
      </c>
      <c r="F89" s="43">
        <v>327100</v>
      </c>
      <c r="G89" s="44">
        <v>327100</v>
      </c>
      <c r="H89" s="45">
        <v>183400</v>
      </c>
      <c r="I89" s="45"/>
      <c r="J89" s="45"/>
      <c r="K89" s="39">
        <f t="shared" si="15"/>
        <v>0</v>
      </c>
      <c r="L89" s="45"/>
      <c r="M89" s="45"/>
      <c r="N89" s="45"/>
      <c r="O89" s="45"/>
      <c r="P89" s="45"/>
      <c r="Q89" s="45"/>
      <c r="R89" s="39">
        <f t="shared" si="17"/>
        <v>327100</v>
      </c>
    </row>
    <row r="90" spans="1:18" s="15" customFormat="1" ht="24.75" customHeight="1">
      <c r="A90" s="40" t="s">
        <v>116</v>
      </c>
      <c r="B90" s="41" t="s">
        <v>76</v>
      </c>
      <c r="C90" s="41" t="s">
        <v>77</v>
      </c>
      <c r="D90" s="52" t="s">
        <v>273</v>
      </c>
      <c r="E90" s="61" t="s">
        <v>75</v>
      </c>
      <c r="F90" s="43">
        <v>6931800</v>
      </c>
      <c r="G90" s="44">
        <v>6931800</v>
      </c>
      <c r="H90" s="45">
        <v>5623500</v>
      </c>
      <c r="I90" s="45"/>
      <c r="J90" s="45"/>
      <c r="K90" s="39">
        <f t="shared" si="15"/>
        <v>626400</v>
      </c>
      <c r="L90" s="45">
        <v>626400</v>
      </c>
      <c r="M90" s="45">
        <v>513500</v>
      </c>
      <c r="N90" s="45"/>
      <c r="O90" s="45"/>
      <c r="P90" s="45"/>
      <c r="Q90" s="45"/>
      <c r="R90" s="39">
        <f t="shared" si="17"/>
        <v>7558200</v>
      </c>
    </row>
    <row r="91" spans="1:18" s="15" customFormat="1" ht="30" customHeight="1">
      <c r="A91" s="40" t="s">
        <v>127</v>
      </c>
      <c r="B91" s="41" t="s">
        <v>80</v>
      </c>
      <c r="C91" s="48">
        <v>4200</v>
      </c>
      <c r="D91" s="52" t="s">
        <v>78</v>
      </c>
      <c r="E91" s="61" t="s">
        <v>79</v>
      </c>
      <c r="F91" s="43">
        <v>574600</v>
      </c>
      <c r="G91" s="43">
        <v>574600</v>
      </c>
      <c r="H91" s="43">
        <v>166900</v>
      </c>
      <c r="I91" s="43"/>
      <c r="J91" s="43"/>
      <c r="K91" s="43">
        <v>100000</v>
      </c>
      <c r="L91" s="43"/>
      <c r="M91" s="43"/>
      <c r="N91" s="43"/>
      <c r="O91" s="43">
        <v>100000</v>
      </c>
      <c r="P91" s="43">
        <v>100000</v>
      </c>
      <c r="Q91" s="43">
        <v>100000</v>
      </c>
      <c r="R91" s="39">
        <f t="shared" si="17"/>
        <v>674600</v>
      </c>
    </row>
    <row r="92" spans="1:18" s="15" customFormat="1" ht="30" customHeight="1">
      <c r="A92" s="40"/>
      <c r="B92" s="41" t="s">
        <v>271</v>
      </c>
      <c r="C92" s="46">
        <v>7210</v>
      </c>
      <c r="D92" s="61"/>
      <c r="E92" s="61" t="s">
        <v>199</v>
      </c>
      <c r="F92" s="43">
        <f>F93</f>
        <v>80000</v>
      </c>
      <c r="G92" s="24">
        <f t="shared" ref="G92:Q92" si="23">G93</f>
        <v>80000</v>
      </c>
      <c r="H92" s="45">
        <f t="shared" si="23"/>
        <v>0</v>
      </c>
      <c r="I92" s="45">
        <f t="shared" si="23"/>
        <v>0</v>
      </c>
      <c r="J92" s="39">
        <f t="shared" si="23"/>
        <v>0</v>
      </c>
      <c r="K92" s="43"/>
      <c r="L92" s="39">
        <f t="shared" si="23"/>
        <v>0</v>
      </c>
      <c r="M92" s="39">
        <f t="shared" si="23"/>
        <v>0</v>
      </c>
      <c r="N92" s="39">
        <f t="shared" si="23"/>
        <v>0</v>
      </c>
      <c r="O92" s="39">
        <f t="shared" si="23"/>
        <v>0</v>
      </c>
      <c r="P92" s="39">
        <f t="shared" si="23"/>
        <v>0</v>
      </c>
      <c r="Q92" s="39">
        <f t="shared" si="23"/>
        <v>0</v>
      </c>
      <c r="R92" s="39">
        <f t="shared" si="17"/>
        <v>80000</v>
      </c>
    </row>
    <row r="93" spans="1:18" s="87" customFormat="1" ht="25.5" customHeight="1">
      <c r="A93" s="28" t="s">
        <v>98</v>
      </c>
      <c r="B93" s="35" t="s">
        <v>16</v>
      </c>
      <c r="C93" s="35" t="s">
        <v>83</v>
      </c>
      <c r="D93" s="89" t="s">
        <v>81</v>
      </c>
      <c r="E93" s="94" t="s">
        <v>82</v>
      </c>
      <c r="F93" s="86">
        <v>80000</v>
      </c>
      <c r="G93" s="90">
        <v>80000</v>
      </c>
      <c r="H93" s="27"/>
      <c r="I93" s="27"/>
      <c r="J93" s="27"/>
      <c r="K93" s="30">
        <f t="shared" si="15"/>
        <v>0</v>
      </c>
      <c r="L93" s="27"/>
      <c r="M93" s="27"/>
      <c r="N93" s="27"/>
      <c r="O93" s="27"/>
      <c r="P93" s="27"/>
      <c r="Q93" s="27"/>
      <c r="R93" s="30">
        <f t="shared" si="17"/>
        <v>80000</v>
      </c>
    </row>
    <row r="94" spans="1:18" s="15" customFormat="1" ht="30" customHeight="1">
      <c r="A94" s="40"/>
      <c r="B94" s="41" t="s">
        <v>200</v>
      </c>
      <c r="C94" s="21">
        <v>5010</v>
      </c>
      <c r="D94" s="20"/>
      <c r="E94" s="18" t="s">
        <v>189</v>
      </c>
      <c r="F94" s="43">
        <f>F95</f>
        <v>86500</v>
      </c>
      <c r="G94" s="24">
        <f t="shared" ref="G94:Q94" si="24">G95</f>
        <v>86500</v>
      </c>
      <c r="H94" s="39">
        <f t="shared" si="24"/>
        <v>0</v>
      </c>
      <c r="I94" s="39">
        <f t="shared" si="24"/>
        <v>0</v>
      </c>
      <c r="J94" s="39">
        <f t="shared" si="24"/>
        <v>0</v>
      </c>
      <c r="K94" s="39">
        <f t="shared" si="15"/>
        <v>0</v>
      </c>
      <c r="L94" s="39">
        <f t="shared" si="24"/>
        <v>0</v>
      </c>
      <c r="M94" s="39">
        <f t="shared" si="24"/>
        <v>0</v>
      </c>
      <c r="N94" s="39">
        <f t="shared" si="24"/>
        <v>0</v>
      </c>
      <c r="O94" s="39">
        <f t="shared" si="24"/>
        <v>0</v>
      </c>
      <c r="P94" s="39">
        <f t="shared" si="24"/>
        <v>0</v>
      </c>
      <c r="Q94" s="39">
        <f t="shared" si="24"/>
        <v>0</v>
      </c>
      <c r="R94" s="39">
        <f t="shared" si="17"/>
        <v>86500</v>
      </c>
    </row>
    <row r="95" spans="1:18" s="87" customFormat="1" ht="30" customHeight="1">
      <c r="A95" s="28" t="s">
        <v>99</v>
      </c>
      <c r="B95" s="35" t="s">
        <v>87</v>
      </c>
      <c r="C95" s="35" t="s">
        <v>86</v>
      </c>
      <c r="D95" s="88" t="s">
        <v>84</v>
      </c>
      <c r="E95" s="84" t="s">
        <v>85</v>
      </c>
      <c r="F95" s="86">
        <v>86500</v>
      </c>
      <c r="G95" s="90">
        <v>86500</v>
      </c>
      <c r="H95" s="27"/>
      <c r="I95" s="27"/>
      <c r="J95" s="27"/>
      <c r="K95" s="30">
        <f t="shared" si="15"/>
        <v>0</v>
      </c>
      <c r="L95" s="27"/>
      <c r="M95" s="27"/>
      <c r="N95" s="27"/>
      <c r="O95" s="27"/>
      <c r="P95" s="27"/>
      <c r="Q95" s="27"/>
      <c r="R95" s="30">
        <f t="shared" si="17"/>
        <v>86500</v>
      </c>
    </row>
    <row r="96" spans="1:18" s="15" customFormat="1" ht="30" customHeight="1">
      <c r="A96" s="40"/>
      <c r="B96" s="41" t="s">
        <v>222</v>
      </c>
      <c r="C96" s="20" t="s">
        <v>216</v>
      </c>
      <c r="D96" s="23"/>
      <c r="E96" s="83" t="s">
        <v>215</v>
      </c>
      <c r="F96" s="43">
        <v>1251400</v>
      </c>
      <c r="G96" s="43">
        <v>1251400</v>
      </c>
      <c r="H96" s="43">
        <f t="shared" ref="H96:Q96" si="25">H97+H99</f>
        <v>861100</v>
      </c>
      <c r="I96" s="43">
        <f t="shared" si="25"/>
        <v>46200</v>
      </c>
      <c r="J96" s="43">
        <f t="shared" si="25"/>
        <v>0</v>
      </c>
      <c r="K96" s="39">
        <f t="shared" si="15"/>
        <v>0</v>
      </c>
      <c r="L96" s="43">
        <f t="shared" si="25"/>
        <v>0</v>
      </c>
      <c r="M96" s="43">
        <f t="shared" si="25"/>
        <v>0</v>
      </c>
      <c r="N96" s="43">
        <f t="shared" si="25"/>
        <v>0</v>
      </c>
      <c r="O96" s="43">
        <f t="shared" si="25"/>
        <v>0</v>
      </c>
      <c r="P96" s="43">
        <f t="shared" si="25"/>
        <v>0</v>
      </c>
      <c r="Q96" s="43">
        <f t="shared" si="25"/>
        <v>0</v>
      </c>
      <c r="R96" s="39">
        <f t="shared" si="17"/>
        <v>1251400</v>
      </c>
    </row>
    <row r="97" spans="1:19" s="87" customFormat="1" ht="30" customHeight="1">
      <c r="A97" s="28" t="s">
        <v>100</v>
      </c>
      <c r="B97" s="89" t="s">
        <v>223</v>
      </c>
      <c r="C97" s="35" t="s">
        <v>217</v>
      </c>
      <c r="D97" s="88" t="s">
        <v>84</v>
      </c>
      <c r="E97" s="84" t="s">
        <v>88</v>
      </c>
      <c r="F97" s="86">
        <v>1251400</v>
      </c>
      <c r="G97" s="90">
        <v>1251400</v>
      </c>
      <c r="H97" s="27">
        <v>861100</v>
      </c>
      <c r="I97" s="27">
        <v>46200</v>
      </c>
      <c r="J97" s="27"/>
      <c r="K97" s="30">
        <f t="shared" si="15"/>
        <v>0</v>
      </c>
      <c r="L97" s="27"/>
      <c r="M97" s="27"/>
      <c r="N97" s="27"/>
      <c r="O97" s="27"/>
      <c r="P97" s="27"/>
      <c r="Q97" s="27"/>
      <c r="R97" s="30">
        <f t="shared" si="17"/>
        <v>1251400</v>
      </c>
    </row>
    <row r="98" spans="1:19" s="15" customFormat="1" ht="30" customHeight="1">
      <c r="A98" s="40"/>
      <c r="B98" s="52"/>
      <c r="C98" s="41" t="s">
        <v>213</v>
      </c>
      <c r="D98" s="51"/>
      <c r="E98" s="83" t="s">
        <v>212</v>
      </c>
      <c r="F98" s="43">
        <v>681000</v>
      </c>
      <c r="G98" s="44">
        <v>681000</v>
      </c>
      <c r="H98" s="45"/>
      <c r="I98" s="45"/>
      <c r="J98" s="45"/>
      <c r="K98" s="39"/>
      <c r="L98" s="45"/>
      <c r="M98" s="45"/>
      <c r="N98" s="45"/>
      <c r="O98" s="45"/>
      <c r="P98" s="45"/>
      <c r="Q98" s="45"/>
      <c r="R98" s="39">
        <f t="shared" si="17"/>
        <v>681000</v>
      </c>
    </row>
    <row r="99" spans="1:19" s="87" customFormat="1" ht="27" customHeight="1">
      <c r="A99" s="28" t="s">
        <v>101</v>
      </c>
      <c r="B99" s="89" t="s">
        <v>224</v>
      </c>
      <c r="C99" s="35" t="s">
        <v>211</v>
      </c>
      <c r="D99" s="88" t="s">
        <v>84</v>
      </c>
      <c r="E99" s="82" t="s">
        <v>214</v>
      </c>
      <c r="F99" s="86">
        <v>681000</v>
      </c>
      <c r="G99" s="90">
        <v>681000</v>
      </c>
      <c r="H99" s="27"/>
      <c r="I99" s="27"/>
      <c r="J99" s="27"/>
      <c r="K99" s="30">
        <f t="shared" si="15"/>
        <v>0</v>
      </c>
      <c r="L99" s="27"/>
      <c r="M99" s="27"/>
      <c r="N99" s="27"/>
      <c r="O99" s="27"/>
      <c r="P99" s="27"/>
      <c r="Q99" s="27"/>
      <c r="R99" s="30">
        <f t="shared" si="17"/>
        <v>681000</v>
      </c>
    </row>
    <row r="100" spans="1:19" s="15" customFormat="1" ht="27" customHeight="1">
      <c r="A100" s="40"/>
      <c r="B100" s="52"/>
      <c r="C100" s="20" t="s">
        <v>219</v>
      </c>
      <c r="D100" s="23"/>
      <c r="E100" s="18" t="s">
        <v>218</v>
      </c>
      <c r="F100" s="43">
        <v>390000</v>
      </c>
      <c r="G100" s="44">
        <v>390000</v>
      </c>
      <c r="H100" s="45"/>
      <c r="I100" s="45"/>
      <c r="J100" s="45"/>
      <c r="K100" s="39">
        <f t="shared" si="15"/>
        <v>0</v>
      </c>
      <c r="L100" s="45"/>
      <c r="M100" s="45"/>
      <c r="N100" s="45"/>
      <c r="O100" s="45"/>
      <c r="P100" s="45"/>
      <c r="Q100" s="45"/>
      <c r="R100" s="39">
        <f t="shared" si="17"/>
        <v>390000</v>
      </c>
    </row>
    <row r="101" spans="1:19" s="87" customFormat="1" ht="27" customHeight="1">
      <c r="A101" s="28" t="s">
        <v>102</v>
      </c>
      <c r="B101" s="89" t="s">
        <v>225</v>
      </c>
      <c r="C101" s="35" t="s">
        <v>221</v>
      </c>
      <c r="D101" s="88" t="s">
        <v>84</v>
      </c>
      <c r="E101" s="25" t="s">
        <v>220</v>
      </c>
      <c r="F101" s="86">
        <v>390000</v>
      </c>
      <c r="G101" s="90">
        <v>390000</v>
      </c>
      <c r="H101" s="27"/>
      <c r="I101" s="27"/>
      <c r="J101" s="27"/>
      <c r="K101" s="30"/>
      <c r="L101" s="27"/>
      <c r="M101" s="27"/>
      <c r="N101" s="27"/>
      <c r="O101" s="27"/>
      <c r="P101" s="27"/>
      <c r="Q101" s="27"/>
      <c r="R101" s="30">
        <f t="shared" si="17"/>
        <v>390000</v>
      </c>
    </row>
    <row r="102" spans="1:19" s="15" customFormat="1" ht="30" customHeight="1">
      <c r="A102" s="40" t="s">
        <v>136</v>
      </c>
      <c r="B102" s="41" t="s">
        <v>89</v>
      </c>
      <c r="C102" s="48">
        <v>6310</v>
      </c>
      <c r="D102" s="52" t="s">
        <v>155</v>
      </c>
      <c r="E102" s="61" t="s">
        <v>154</v>
      </c>
      <c r="F102" s="43"/>
      <c r="G102" s="44"/>
      <c r="H102" s="45"/>
      <c r="I102" s="45"/>
      <c r="J102" s="45"/>
      <c r="K102" s="39">
        <f t="shared" si="15"/>
        <v>1000000</v>
      </c>
      <c r="L102" s="45"/>
      <c r="M102" s="45"/>
      <c r="N102" s="45"/>
      <c r="O102" s="45">
        <v>1000000</v>
      </c>
      <c r="P102" s="45">
        <v>1000000</v>
      </c>
      <c r="Q102" s="45">
        <v>500000</v>
      </c>
      <c r="R102" s="39">
        <f t="shared" si="17"/>
        <v>1000000</v>
      </c>
    </row>
    <row r="103" spans="1:19" s="15" customFormat="1" ht="30" customHeight="1">
      <c r="A103" s="40"/>
      <c r="B103" s="78" t="s">
        <v>21</v>
      </c>
      <c r="C103" s="78" t="s">
        <v>90</v>
      </c>
      <c r="D103" s="104"/>
      <c r="E103" s="64" t="s">
        <v>14</v>
      </c>
      <c r="F103" s="43">
        <f>F104</f>
        <v>270000</v>
      </c>
      <c r="G103" s="43">
        <f t="shared" ref="G103:Q103" si="26">G104</f>
        <v>170000</v>
      </c>
      <c r="H103" s="39">
        <f t="shared" si="26"/>
        <v>0</v>
      </c>
      <c r="I103" s="39">
        <f t="shared" si="26"/>
        <v>0</v>
      </c>
      <c r="J103" s="39">
        <f t="shared" si="26"/>
        <v>0</v>
      </c>
      <c r="K103" s="39">
        <f t="shared" si="15"/>
        <v>0</v>
      </c>
      <c r="L103" s="39">
        <f t="shared" si="26"/>
        <v>0</v>
      </c>
      <c r="M103" s="39">
        <f t="shared" si="26"/>
        <v>0</v>
      </c>
      <c r="N103" s="39">
        <f t="shared" si="26"/>
        <v>0</v>
      </c>
      <c r="O103" s="39">
        <f t="shared" si="26"/>
        <v>0</v>
      </c>
      <c r="P103" s="39">
        <f t="shared" si="26"/>
        <v>0</v>
      </c>
      <c r="Q103" s="39">
        <f t="shared" si="26"/>
        <v>0</v>
      </c>
      <c r="R103" s="39">
        <f t="shared" si="17"/>
        <v>270000</v>
      </c>
    </row>
    <row r="104" spans="1:19" s="15" customFormat="1" ht="30" customHeight="1">
      <c r="A104" s="40"/>
      <c r="B104" s="78" t="s">
        <v>22</v>
      </c>
      <c r="C104" s="78" t="s">
        <v>90</v>
      </c>
      <c r="D104" s="104"/>
      <c r="E104" s="64" t="s">
        <v>15</v>
      </c>
      <c r="F104" s="43">
        <f>F105+F106</f>
        <v>270000</v>
      </c>
      <c r="G104" s="43">
        <f t="shared" ref="G104:Q104" si="27">G105+G106</f>
        <v>170000</v>
      </c>
      <c r="H104" s="39">
        <f t="shared" si="27"/>
        <v>0</v>
      </c>
      <c r="I104" s="39">
        <f t="shared" si="27"/>
        <v>0</v>
      </c>
      <c r="J104" s="39">
        <f t="shared" si="27"/>
        <v>0</v>
      </c>
      <c r="K104" s="39">
        <f t="shared" si="15"/>
        <v>0</v>
      </c>
      <c r="L104" s="39">
        <f t="shared" si="27"/>
        <v>0</v>
      </c>
      <c r="M104" s="39">
        <f t="shared" si="27"/>
        <v>0</v>
      </c>
      <c r="N104" s="39">
        <f t="shared" si="27"/>
        <v>0</v>
      </c>
      <c r="O104" s="39">
        <f t="shared" si="27"/>
        <v>0</v>
      </c>
      <c r="P104" s="39">
        <f t="shared" si="27"/>
        <v>0</v>
      </c>
      <c r="Q104" s="39">
        <f t="shared" si="27"/>
        <v>0</v>
      </c>
      <c r="R104" s="39">
        <f t="shared" si="17"/>
        <v>270000</v>
      </c>
    </row>
    <row r="105" spans="1:19" s="15" customFormat="1" ht="30" customHeight="1">
      <c r="A105" s="40" t="s">
        <v>17</v>
      </c>
      <c r="B105" s="41" t="s">
        <v>93</v>
      </c>
      <c r="C105" s="41" t="s">
        <v>92</v>
      </c>
      <c r="D105" s="41" t="s">
        <v>260</v>
      </c>
      <c r="E105" s="50" t="s">
        <v>91</v>
      </c>
      <c r="F105" s="43">
        <v>100000</v>
      </c>
      <c r="G105" s="44"/>
      <c r="H105" s="45"/>
      <c r="I105" s="45"/>
      <c r="J105" s="45"/>
      <c r="K105" s="39">
        <f t="shared" si="15"/>
        <v>0</v>
      </c>
      <c r="L105" s="45"/>
      <c r="M105" s="45"/>
      <c r="N105" s="45"/>
      <c r="O105" s="45"/>
      <c r="P105" s="45"/>
      <c r="Q105" s="45"/>
      <c r="R105" s="39">
        <f t="shared" si="17"/>
        <v>100000</v>
      </c>
    </row>
    <row r="106" spans="1:19" s="15" customFormat="1" ht="30" customHeight="1">
      <c r="A106" s="40" t="s">
        <v>18</v>
      </c>
      <c r="B106" s="41" t="s">
        <v>97</v>
      </c>
      <c r="C106" s="41" t="s">
        <v>96</v>
      </c>
      <c r="D106" s="41" t="s">
        <v>95</v>
      </c>
      <c r="E106" s="50" t="s">
        <v>94</v>
      </c>
      <c r="F106" s="43">
        <v>170000</v>
      </c>
      <c r="G106" s="44">
        <v>170000</v>
      </c>
      <c r="H106" s="45"/>
      <c r="I106" s="45"/>
      <c r="J106" s="45"/>
      <c r="K106" s="39">
        <f t="shared" si="15"/>
        <v>0</v>
      </c>
      <c r="L106" s="45"/>
      <c r="M106" s="45"/>
      <c r="N106" s="45"/>
      <c r="O106" s="45"/>
      <c r="P106" s="45"/>
      <c r="Q106" s="45"/>
      <c r="R106" s="39">
        <f t="shared" si="17"/>
        <v>170000</v>
      </c>
    </row>
    <row r="107" spans="1:19" s="15" customFormat="1" ht="33.75" customHeight="1">
      <c r="A107" s="55"/>
      <c r="B107" s="49"/>
      <c r="C107" s="49"/>
      <c r="D107" s="41"/>
      <c r="E107" s="79" t="s">
        <v>128</v>
      </c>
      <c r="F107" s="80">
        <f>F9+F27+F46+F82+F103</f>
        <v>250061400</v>
      </c>
      <c r="G107" s="80">
        <f t="shared" ref="G107:R107" si="28">G9+G27+G46+G82+G103</f>
        <v>249961400</v>
      </c>
      <c r="H107" s="80">
        <f t="shared" si="28"/>
        <v>97392800</v>
      </c>
      <c r="I107" s="80">
        <f t="shared" si="28"/>
        <v>11809700</v>
      </c>
      <c r="J107" s="80">
        <f t="shared" si="28"/>
        <v>0</v>
      </c>
      <c r="K107" s="80">
        <f t="shared" si="28"/>
        <v>34149625</v>
      </c>
      <c r="L107" s="80">
        <f t="shared" si="28"/>
        <v>3053411</v>
      </c>
      <c r="M107" s="80">
        <f t="shared" si="28"/>
        <v>585500</v>
      </c>
      <c r="N107" s="80">
        <f t="shared" si="28"/>
        <v>0</v>
      </c>
      <c r="O107" s="80">
        <f t="shared" si="28"/>
        <v>31096214</v>
      </c>
      <c r="P107" s="80">
        <f t="shared" si="28"/>
        <v>31253625</v>
      </c>
      <c r="Q107" s="80">
        <f t="shared" si="28"/>
        <v>21187300</v>
      </c>
      <c r="R107" s="80">
        <f t="shared" si="28"/>
        <v>284211025</v>
      </c>
    </row>
    <row r="108" spans="1:19" s="15" customFormat="1">
      <c r="B108" s="17"/>
      <c r="C108" s="17"/>
      <c r="D108" s="17"/>
      <c r="E108" s="14"/>
      <c r="F108" s="14"/>
      <c r="G108" s="14"/>
      <c r="H108" s="14"/>
      <c r="I108" s="14"/>
      <c r="J108" s="14"/>
      <c r="K108" s="14"/>
      <c r="L108" s="14"/>
      <c r="M108" s="14"/>
      <c r="N108" s="14"/>
      <c r="O108" s="14"/>
      <c r="P108" s="14"/>
      <c r="Q108" s="14"/>
      <c r="R108" s="14"/>
    </row>
    <row r="109" spans="1:19" s="15" customFormat="1" ht="29.25" customHeight="1">
      <c r="B109" s="113" t="s">
        <v>267</v>
      </c>
      <c r="C109" s="113"/>
      <c r="D109" s="113"/>
      <c r="E109" s="113"/>
      <c r="F109" s="113"/>
      <c r="G109" s="113"/>
      <c r="H109" s="113"/>
      <c r="I109" s="113"/>
      <c r="J109" s="113"/>
      <c r="K109" s="113"/>
      <c r="L109" s="113"/>
      <c r="M109" s="113"/>
      <c r="N109" s="113"/>
      <c r="O109" s="113"/>
      <c r="P109" s="113"/>
      <c r="Q109" s="113"/>
      <c r="R109" s="113"/>
      <c r="S109" s="113"/>
    </row>
    <row r="110" spans="1:19" s="15" customFormat="1" ht="27.75" customHeight="1">
      <c r="B110" s="31"/>
      <c r="C110" s="31"/>
      <c r="D110" s="31"/>
      <c r="E110" s="31"/>
      <c r="F110" s="32" t="e">
        <f>#REF!-дод.3!F107</f>
        <v>#REF!</v>
      </c>
      <c r="G110" s="32" t="e">
        <f>#REF!-дод.3!G107</f>
        <v>#REF!</v>
      </c>
      <c r="H110" s="32" t="e">
        <f>#REF!-дод.3!H107</f>
        <v>#REF!</v>
      </c>
      <c r="I110" s="32" t="e">
        <f>#REF!-дод.3!I107</f>
        <v>#REF!</v>
      </c>
      <c r="J110" s="32" t="e">
        <f>#REF!-дод.3!J107</f>
        <v>#REF!</v>
      </c>
      <c r="K110" s="32" t="e">
        <f>#REF!-дод.3!K107</f>
        <v>#REF!</v>
      </c>
      <c r="L110" s="32" t="e">
        <f>#REF!-дод.3!L107</f>
        <v>#REF!</v>
      </c>
      <c r="M110" s="32" t="e">
        <f>#REF!-дод.3!M107</f>
        <v>#REF!</v>
      </c>
      <c r="N110" s="32" t="e">
        <f>#REF!-дод.3!N107</f>
        <v>#REF!</v>
      </c>
      <c r="O110" s="32" t="e">
        <f>#REF!-дод.3!O107</f>
        <v>#REF!</v>
      </c>
      <c r="P110" s="32" t="e">
        <f>#REF!-дод.3!P107</f>
        <v>#REF!</v>
      </c>
      <c r="Q110" s="32" t="e">
        <f>#REF!-дод.3!Q107</f>
        <v>#REF!</v>
      </c>
      <c r="R110" s="32" t="e">
        <f>#REF!-дод.3!R107</f>
        <v>#REF!</v>
      </c>
    </row>
  </sheetData>
  <mergeCells count="43">
    <mergeCell ref="R52:R53"/>
    <mergeCell ref="K52:K53"/>
    <mergeCell ref="L52:L53"/>
    <mergeCell ref="O52:O53"/>
    <mergeCell ref="P52:P53"/>
    <mergeCell ref="M52:M53"/>
    <mergeCell ref="N52:N53"/>
    <mergeCell ref="B52:B53"/>
    <mergeCell ref="C52:C53"/>
    <mergeCell ref="D52:D53"/>
    <mergeCell ref="G52:G53"/>
    <mergeCell ref="H52:H53"/>
    <mergeCell ref="Q52:Q53"/>
    <mergeCell ref="I52:I53"/>
    <mergeCell ref="J52:J53"/>
    <mergeCell ref="F52:F53"/>
    <mergeCell ref="A5:A8"/>
    <mergeCell ref="B3:R3"/>
    <mergeCell ref="H6:I6"/>
    <mergeCell ref="R5:R8"/>
    <mergeCell ref="G6:G8"/>
    <mergeCell ref="L6:L8"/>
    <mergeCell ref="B5:B8"/>
    <mergeCell ref="A52:A53"/>
    <mergeCell ref="B109:S109"/>
    <mergeCell ref="N7:N8"/>
    <mergeCell ref="Q7:Q8"/>
    <mergeCell ref="P6:P8"/>
    <mergeCell ref="H7:H8"/>
    <mergeCell ref="I7:I8"/>
    <mergeCell ref="C5:C8"/>
    <mergeCell ref="K6:K8"/>
    <mergeCell ref="K5:Q5"/>
    <mergeCell ref="B1:R1"/>
    <mergeCell ref="M6:N6"/>
    <mergeCell ref="F5:J5"/>
    <mergeCell ref="J6:J8"/>
    <mergeCell ref="N2:S2"/>
    <mergeCell ref="M7:M8"/>
    <mergeCell ref="D5:D8"/>
    <mergeCell ref="E5:E8"/>
    <mergeCell ref="F6:F8"/>
    <mergeCell ref="O6:O8"/>
  </mergeCells>
  <phoneticPr fontId="2" type="noConversion"/>
  <printOptions horizontalCentered="1"/>
  <pageMargins left="0.39370078740157483" right="0.39370078740157483" top="0.59055118110236227" bottom="0.59055118110236227" header="0.51181102362204722" footer="0.31496062992125984"/>
  <pageSetup paperSize="9" scale="53" fitToHeight="0" orientation="landscape" horizontalDpi="300" verticalDpi="300" r:id="rId1"/>
  <headerFooter alignWithMargins="0">
    <oddFooter>&amp;R&amp;P</oddFooter>
  </headerFooter>
  <rowBreaks count="5" manualBreakCount="5">
    <brk id="26" max="17" man="1"/>
    <brk id="45" max="17" man="1"/>
    <brk id="55" max="17" man="1"/>
    <brk id="75" max="17" man="1"/>
    <brk id="99" max="1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Документ" ma:contentTypeID="0x01010051DC89FFDAC4684DB262DCE45F8F3961" ma:contentTypeVersion="0" ma:contentTypeDescription="Створення нового документа." ma:contentTypeScope="" ma:versionID="83c020f26922ed63a1879982c2428808">
  <xsd:schema xmlns:xsd="http://www.w3.org/2001/XMLSchema" xmlns:xs="http://www.w3.org/2001/XMLSchema" xmlns:p="http://schemas.microsoft.com/office/2006/metadata/properties" xmlns:ns2="acedc1b3-a6a6-4744-bb8f-c9b717f8a9c9" targetNamespace="http://schemas.microsoft.com/office/2006/metadata/properties" ma:root="true" ma:fieldsID="0726173c3e9f53e106ecb31a6e2fb790" ns2:_="">
    <xsd:import namespace="acedc1b3-a6a6-4744-bb8f-c9b717f8a9c9"/>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edc1b3-a6a6-4744-bb8f-c9b717f8a9c9" elementFormDefault="qualified">
    <xsd:import namespace="http://schemas.microsoft.com/office/2006/documentManagement/types"/>
    <xsd:import namespace="http://schemas.microsoft.com/office/infopath/2007/PartnerControls"/>
    <xsd:element name="_dlc_DocId" ma:index="8" nillable="true" ma:displayName="Значення ідентифікатора документа" ma:description="Значення ідентифікатора документа, призначеного цьому елементу." ma:internalName="_dlc_DocId" ma:readOnly="true">
      <xsd:simpleType>
        <xsd:restriction base="dms:Text"/>
      </xsd:simpleType>
    </xsd:element>
    <xsd:element name="_dlc_DocIdUrl" ma:index="9" nillable="true" ma:displayName="Ідентифікатор документа" ma:description="Постійне посилання на цей документ."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Сохранить идентификатор" ma:description="Сохранять идентификатор при добавлении."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вмісту"/>
        <xsd:element ref="dc:title" minOccurs="0" maxOccurs="1" ma:index="4" ma:displayName="Заголовок"/>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8B816113-1C5C-48BB-8073-55F3B3A29378}">
  <ds:schemaRefs>
    <ds:schemaRef ds:uri="http://schemas.microsoft.com/sharepoint/v3/contenttype/forms"/>
  </ds:schemaRefs>
</ds:datastoreItem>
</file>

<file path=customXml/itemProps2.xml><?xml version="1.0" encoding="utf-8"?>
<ds:datastoreItem xmlns:ds="http://schemas.openxmlformats.org/officeDocument/2006/customXml" ds:itemID="{C4851719-5DF9-400C-9E39-64581E07C0D3}">
  <ds:schemaRefs>
    <ds:schemaRef ds:uri="http://schemas.microsoft.com/sharepoint/events"/>
  </ds:schemaRefs>
</ds:datastoreItem>
</file>

<file path=customXml/itemProps3.xml><?xml version="1.0" encoding="utf-8"?>
<ds:datastoreItem xmlns:ds="http://schemas.openxmlformats.org/officeDocument/2006/customXml" ds:itemID="{569982E8-C3C4-4744-BE2E-EC6C4AB7EE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edc1b3-a6a6-4744-bb8f-c9b717f8a9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BBC9B65-390A-4123-ABDF-DA05BF8E3CCE}">
  <ds:schemaRef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дод.3</vt:lpstr>
      <vt:lpstr>дод.3!Заголовки_для_печати</vt:lpstr>
      <vt:lpstr>дод.3!Область_печати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Качаєнко Олена Андріївна</dc:creator>
  <cp:lastModifiedBy>1</cp:lastModifiedBy>
  <cp:lastPrinted>2017-01-18T12:05:24Z</cp:lastPrinted>
  <dcterms:created xsi:type="dcterms:W3CDTF">2014-01-17T10:52:16Z</dcterms:created>
  <dcterms:modified xsi:type="dcterms:W3CDTF">2017-02-14T08:04:17Z</dcterms:modified>
</cp:coreProperties>
</file>