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465" windowWidth="15480" windowHeight="10380"/>
  </bookViews>
  <sheets>
    <sheet name="дод." sheetId="6" r:id="rId1"/>
  </sheets>
  <definedNames>
    <definedName name="_GoBack" localSheetId="0">дод.!#REF!</definedName>
    <definedName name="_xlnm.Print_Titles" localSheetId="0">дод.!$4:$5</definedName>
    <definedName name="_xlnm.Print_Area" localSheetId="0">дод.!$A$1:$M$105</definedName>
  </definedNames>
  <calcPr calcId="124519" fullCalcOnLoad="1"/>
</workbook>
</file>

<file path=xl/calcChain.xml><?xml version="1.0" encoding="utf-8"?>
<calcChain xmlns="http://schemas.openxmlformats.org/spreadsheetml/2006/main">
  <c r="J73" i="6"/>
  <c r="J74"/>
  <c r="J75"/>
  <c r="J76"/>
  <c r="J77"/>
  <c r="J78"/>
  <c r="J79"/>
  <c r="J80"/>
  <c r="J64"/>
  <c r="J65"/>
  <c r="J66"/>
  <c r="J67"/>
  <c r="J68"/>
  <c r="J69"/>
  <c r="J70"/>
  <c r="J71"/>
  <c r="J72"/>
  <c r="J63"/>
  <c r="K7"/>
  <c r="L7"/>
  <c r="M7"/>
  <c r="K90"/>
  <c r="K89"/>
  <c r="L90"/>
  <c r="L89"/>
  <c r="M90"/>
  <c r="M89"/>
  <c r="J91"/>
  <c r="J26"/>
  <c r="J27"/>
  <c r="J8"/>
  <c r="J9"/>
  <c r="J10"/>
  <c r="J11"/>
  <c r="J12"/>
  <c r="J13"/>
  <c r="J14"/>
  <c r="J15"/>
  <c r="J16"/>
  <c r="J17"/>
  <c r="J18"/>
  <c r="J19"/>
  <c r="J20"/>
  <c r="J21"/>
  <c r="J22"/>
  <c r="J23"/>
  <c r="J24"/>
  <c r="J25"/>
  <c r="J28"/>
  <c r="J29"/>
  <c r="J30"/>
  <c r="J31"/>
  <c r="J33"/>
  <c r="J34"/>
  <c r="J35"/>
  <c r="J36"/>
  <c r="J37"/>
  <c r="J38"/>
  <c r="J39"/>
  <c r="J40"/>
  <c r="J41"/>
  <c r="J42"/>
  <c r="J43"/>
  <c r="J44"/>
  <c r="J45"/>
  <c r="J46"/>
  <c r="J47"/>
  <c r="J48"/>
  <c r="J49"/>
  <c r="J50"/>
  <c r="J51"/>
  <c r="J52"/>
  <c r="J53"/>
  <c r="J54"/>
  <c r="J55"/>
  <c r="J56"/>
  <c r="J57"/>
  <c r="J58"/>
  <c r="J60"/>
  <c r="J61"/>
  <c r="J62"/>
  <c r="J7"/>
  <c r="J6"/>
  <c r="K93"/>
  <c r="L93"/>
  <c r="M93"/>
  <c r="J94"/>
  <c r="J95"/>
  <c r="J96"/>
  <c r="J97"/>
  <c r="J93"/>
  <c r="J92"/>
  <c r="L6"/>
  <c r="J90"/>
  <c r="J89"/>
  <c r="K6"/>
  <c r="M6"/>
  <c r="K102"/>
  <c r="K101"/>
  <c r="L102"/>
  <c r="L101"/>
  <c r="M102"/>
  <c r="M101"/>
  <c r="J103"/>
  <c r="J102"/>
  <c r="J101"/>
  <c r="K92"/>
  <c r="L92"/>
  <c r="K82"/>
  <c r="L82"/>
  <c r="L81"/>
  <c r="L104"/>
  <c r="M82"/>
  <c r="M81"/>
  <c r="J87"/>
  <c r="J88"/>
  <c r="K81"/>
  <c r="J83"/>
  <c r="J84"/>
  <c r="J85"/>
  <c r="J86"/>
  <c r="M92"/>
  <c r="B5"/>
  <c r="C5"/>
  <c r="D5"/>
  <c r="E5"/>
  <c r="F5"/>
  <c r="G5"/>
  <c r="H5"/>
  <c r="I5"/>
  <c r="J5"/>
  <c r="K5"/>
  <c r="L5"/>
  <c r="M5"/>
  <c r="J82"/>
  <c r="J81"/>
  <c r="J104"/>
  <c r="M104"/>
  <c r="K104"/>
</calcChain>
</file>

<file path=xl/sharedStrings.xml><?xml version="1.0" encoding="utf-8"?>
<sst xmlns="http://schemas.openxmlformats.org/spreadsheetml/2006/main" count="403" uniqueCount="166">
  <si>
    <t xml:space="preserve">Всього </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</si>
  <si>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</si>
  <si>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</si>
  <si>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</si>
  <si>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</si>
  <si>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t>Реалізація заходів щодо інвестиційного розвитку території</t>
  </si>
  <si>
    <t>0490</t>
  </si>
  <si>
    <t>Назва об’єктів відповідно  до проектно- кошторисної документації тощо</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</si>
  <si>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</si>
  <si>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Код ТКВК</t>
  </si>
  <si>
    <t>Управління культури, молоді та спорту (відповідальний виконавець)</t>
  </si>
  <si>
    <t>Капітальні видатки</t>
  </si>
  <si>
    <t>0310000</t>
  </si>
  <si>
    <t>0620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</si>
  <si>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</si>
  <si>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0316400</t>
  </si>
  <si>
    <t>Утримання та розвиток інфраструктури доріг</t>
  </si>
  <si>
    <t>0316650</t>
  </si>
  <si>
    <t>0456</t>
  </si>
  <si>
    <t>0921</t>
  </si>
  <si>
    <t>Проведення невідкладних відновлювальних робіт, будівництво та реконструкція загальноосвітніх навчальних закладів</t>
  </si>
  <si>
    <t>1016330</t>
  </si>
  <si>
    <t>2400000</t>
  </si>
  <si>
    <t>Управління культури, молоді та спорту (головний розпорядник)</t>
  </si>
  <si>
    <t>грн.</t>
  </si>
  <si>
    <t>2410000</t>
  </si>
  <si>
    <t>Виконавчий комітет (головний розпорядник)</t>
  </si>
  <si>
    <t>Виконавчий комітет (відповідальний виконавець)</t>
  </si>
  <si>
    <t>Управління освіти, релігій та у справах національностей (головний розпорядник)</t>
  </si>
  <si>
    <t>Управління освіти, релігій та у справах національностей (відповідальний виконавець)</t>
  </si>
  <si>
    <t>2426310</t>
  </si>
  <si>
    <t>0300000</t>
  </si>
  <si>
    <r>
      <t>Зміни до капітальних видатків та переліку об’єктів, видатки на які у 2017 році будуть проводитися за рахунок коштів бюджету розвитку</t>
    </r>
    <r>
      <rPr>
        <b/>
        <vertAlign val="superscript"/>
        <sz val="14"/>
        <rFont val="Times New Roman"/>
        <family val="1"/>
        <charset val="204"/>
      </rPr>
      <t>1</t>
    </r>
  </si>
  <si>
    <t>Секретар ради                                                                                                                             В.Ерфан</t>
  </si>
  <si>
    <t>1016310</t>
  </si>
  <si>
    <t>за рахунок перерозподілу асигнувань</t>
  </si>
  <si>
    <t>0457</t>
  </si>
  <si>
    <t>100302</t>
  </si>
  <si>
    <t>0316130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</si>
  <si>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</si>
  <si>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0491</t>
  </si>
  <si>
    <t xml:space="preserve">за рахунок  коштів, що переда ються із загального фонду </t>
  </si>
  <si>
    <t>Інші видатки</t>
  </si>
  <si>
    <t>0318600</t>
  </si>
  <si>
    <t>0133</t>
  </si>
  <si>
    <t>6130</t>
  </si>
  <si>
    <t>6310</t>
  </si>
  <si>
    <t>150101</t>
  </si>
  <si>
    <t>0316310</t>
  </si>
  <si>
    <t>перевиконання доходів загального фонду</t>
  </si>
  <si>
    <t>Реконструкція стадіону «Карпати» у м.Хуст по вул.Борканюка,15. II-черга-реконструкція спортивних полів та майданчиків (за рахунок коштів субвенції з державного  бюджету на соціально-економічний розвиток)</t>
  </si>
  <si>
    <t>Реконструкція стадіону «Карпати» у м.Хуст по вул.Борканюка,15. II-черга-реконструкція спортивних полів та майданчиків. Коригування проекту (за рахунок коштів субвенції з державного  бюджету на соціально-економічний розвиток)</t>
  </si>
  <si>
    <t>Реконструкція стадіону «Карпати» у м.Хуст по вул. Борканюка,15 II-черга - реконструкція спортивних полів та майданчиків. Коригування (за рахунок коштів субвенції з державного  бюджету на соціально-економічний розвиток)</t>
  </si>
  <si>
    <t>070801</t>
  </si>
  <si>
    <t>0970</t>
  </si>
  <si>
    <t>Придбання, доставка та зберігання підручників і посібників</t>
  </si>
  <si>
    <t>070101</t>
  </si>
  <si>
    <t>0910</t>
  </si>
  <si>
    <t>Дошкільна освіта</t>
  </si>
  <si>
    <t>Капітальний ремонт частини приміщень  ЗОШ I-III ст. №1 ім.А.Волошина в м.Хуст. Коригування</t>
  </si>
  <si>
    <t>Капітальний ремонт, заміна вікон в Хустській спеціалізованій школі I-III ст. №3</t>
  </si>
  <si>
    <t>Капітальний ремонт системи опалення та заміна вікон дошкільного навчального закладу №4 "Пролісок" в м.Хуст по вул.Пирогова,12 (Коригування проекту)</t>
  </si>
  <si>
    <t>110502</t>
  </si>
  <si>
    <t>Спорудження пам'ятника Героям Небесної Сотні у міському парку культури та відпочинку ім."Героїв Майдану" по вул.900-річчя хуста б/н в м.Хуст</t>
  </si>
  <si>
    <t>2414200</t>
  </si>
  <si>
    <t>0829</t>
  </si>
  <si>
    <t>Інші культурно-освітні заклади та заходи</t>
  </si>
  <si>
    <t>130112</t>
  </si>
  <si>
    <t>2415062</t>
  </si>
  <si>
    <t>5062</t>
  </si>
  <si>
    <t>0810</t>
  </si>
  <si>
    <t>Підтримка спорту вищих досягнень та організацій, які здійснюють фізкультурно-спортивну діяльність в регіоні</t>
  </si>
  <si>
    <t>Придбання у власність територіальної громади міста дорожньої комбінованої МДКЗ-10 (з піскорозкидальним,поливомийним та плужно-щіточним обладнанням) на шасі МАЗ-4381</t>
  </si>
  <si>
    <t>Оновлення вихiдних даних i проектних рiшень, виконання додаткових матерiалiв для генерального плану м.Хуст</t>
  </si>
  <si>
    <t>Детальний план території в межах вулиці І.Франка, б/н (між автодорогою та залізничною колією) у м.Хуст</t>
  </si>
  <si>
    <t>Детальний план території в межах вулиці Нарцисова у с.Кіреші на території Хутської міської ради</t>
  </si>
  <si>
    <t>Капітальний ремонт дорожнього покриття вул.Колгоспна від вул.Павлова до об'їздної дороги в м.Хуст</t>
  </si>
  <si>
    <t>Реконструкція  дорожнього покриття вул.Пирогова від №1 до №19 в м.Хуст. Коригування</t>
  </si>
  <si>
    <t>Капітальний ремонт дорожнього покриття вул.Дружби в м.Хуст.Коригування</t>
  </si>
  <si>
    <t>Реконструкція тротуарів по вул.Дружби від вул.Духновича до перехрестя з вул.Академіка Й.Бокшая в м.Хуст, Закарпатської області</t>
  </si>
  <si>
    <t>Капітальний ремонт тротуарів по вул.І.Грабаря  в м.Хуст</t>
  </si>
  <si>
    <t>Капітальний ремонт тротуарів по вул.Пирогова від житлового будинку №6  до №68  в м.Хуст</t>
  </si>
  <si>
    <t>Капітальний ремонт тротуарів по вул.Ломоносова в м.Хуст. Коригування</t>
  </si>
  <si>
    <t>Капітальний ремонт тротуарів по вул.Червонодеревників  в м.Хуст</t>
  </si>
  <si>
    <t>Капітальний ремонт тротуарів по вул.Керамічна від №17 до вул.Косична в м.Хуст</t>
  </si>
  <si>
    <t>Капітальний ремонт дорожнього покриття по вул.Замкова від вул.І.Франка до №8а  в м.Хуст, Закарпатської області</t>
  </si>
  <si>
    <t>Капітальний ремонт дорожнього покриття по вул.Дружби від вул.Й.Бокшая до вул.Терешкової  в м.Хуст. Коригування</t>
  </si>
  <si>
    <t>Реконструкція  дорожнього покриття по вул.Косична  в м.Хуст. Коригування</t>
  </si>
  <si>
    <t>Капітальний ремонт дорожнього покриття по вул.Тичини в м.Хуст</t>
  </si>
  <si>
    <t>Капітальний ремонт дорожнього покриття по вул.Коновальця  в м.Хуст, Закарпатської області. (Коригування)</t>
  </si>
  <si>
    <t>Капітальний ремонт дорожнього покриття по вул.Колодзінського в м.Хуст. Закарпатської області. (Коригування)</t>
  </si>
  <si>
    <t>Капітальний ремонт дорожнього покриття по вул.Є.Маланюка в м.Хуст, Закарпатської області</t>
  </si>
  <si>
    <t>Капітальний ремонт дорожнього покриття провулка М.Божука в м.Хуст</t>
  </si>
  <si>
    <t>Реконструкція внутрішньо квартальної території під сквер в м.Хуст, вул.Слов'янська</t>
  </si>
  <si>
    <t>Реконструкція ділянки міського водопроводу по вул. Андрія Бачинського в м. Хуст</t>
  </si>
  <si>
    <t>Реконструкція ділянки міського водопроводу по вул.Петра Григоренка в м.Хуст</t>
  </si>
  <si>
    <t>Будівництво каналізаційної мережі по вул. Андрія Бачинського в м. Хуст</t>
  </si>
  <si>
    <t>Будівництво каналізаційної мережі по вул. Петра Григоренка в м. Хуст</t>
  </si>
  <si>
    <t>Будівництво каналізаційної мережі по вул. братів Шерегіїв в м. Хуст</t>
  </si>
  <si>
    <t>Будівництво каналізаційної мережі із ПКНС по вул. Борканюка в м. Хуст</t>
  </si>
  <si>
    <t>Реконструкція ділянок міського водопроводу по вул.генерала Петріва та по вул.М.Вовчка від будинку №1 до будинку №40 в м.Хуст</t>
  </si>
  <si>
    <t>Реконструкція ділянки міського водопроводу по вул.Борканюка в м.Хуст</t>
  </si>
  <si>
    <t>Будівництво ділянки міського водопроводу від вул.Островського до житлового будинку №122 по вул.Небесної Сотні в м.Хуст</t>
  </si>
  <si>
    <t>Будівництво каналізаційної мережі по вул. Івана Панькевича в м. Хуст</t>
  </si>
  <si>
    <t>Будівництво каналізаційної мережі по вул. Ю.Гойди в м. Хуст</t>
  </si>
  <si>
    <t>Будівництво каналізаційної мережі по вул. Миколи Грицака в м. Хуст</t>
  </si>
  <si>
    <t>Реконструкція ділянки міського водопроводу по вул.Замкова в м.Хуст</t>
  </si>
  <si>
    <t>Реконструкція зовнішньої мережі водопостачання мікрорайону по вул.К.Набережна №2,3,4,5,6 в м.Хуст, із будівництвом станції третього підйому</t>
  </si>
  <si>
    <t xml:space="preserve">Будівництво каналізаційної мережі по вул. Космонавтів, Гагаріна, Гоголя, Кутузова, О.Невського в м.Хуст. Коригування </t>
  </si>
  <si>
    <t>7600000</t>
  </si>
  <si>
    <t>76</t>
  </si>
  <si>
    <t>Фінансове управління (головний розпорядник)</t>
  </si>
  <si>
    <t>7610000</t>
  </si>
  <si>
    <t>Фінансове управління (відповідальний виконавець)</t>
  </si>
  <si>
    <t>250344</t>
  </si>
  <si>
    <t>7618370</t>
  </si>
  <si>
    <t>0180</t>
  </si>
  <si>
    <t>Субвенція з місцевого бюджету державному бюджету на виконання програм соціально-економічного та культурного розвитку регіонів</t>
  </si>
  <si>
    <t>1500000</t>
  </si>
  <si>
    <t>Управління  соціального захисту населення (головний розпорядник)</t>
  </si>
  <si>
    <t>1510000</t>
  </si>
  <si>
    <t>Управління  соціального захисту населення (відповідальний виконавець)</t>
  </si>
  <si>
    <t>1513250</t>
  </si>
  <si>
    <t>1060</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</si>
  <si>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</si>
  <si>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Реконструкція скверу в м.Хуст,вул.Духновича (між вулицями Дружба та Петеньки Воєводи)</t>
  </si>
  <si>
    <t>Реконструкція районного будинку культури під Закарпатський обласний театр драми та комедії в м.Хуст</t>
  </si>
  <si>
    <t>Спорудження пам'ятника "Героям Небесної Сотні" у міському парку культури та відпочинку ім."Героїв Майдану по вул.900 річчя  м.Хуст,  б/н в м.Хуст</t>
  </si>
  <si>
    <t>Капітальний ремонт по благоустрою території ЗОШ I-III ступенів №5 в м.Хуст</t>
  </si>
  <si>
    <t>Капітальний ремонт дороги по  вул.І. Франка у м.Хуст Закарпатської області (Коригування) (II черга) (за рахунок коштів субвенції з державного бюджету на соціально-економічний розвиток регіонів)</t>
  </si>
  <si>
    <t>Капітальний ремонт дорожнього покриття вул.Німецька в м.Хуст Закарпатської області (за рахунок коштів іншої субвенції)</t>
  </si>
  <si>
    <t>Реконструкція ділянки міського водопроводу по вул.Тургенева в м.Хуст</t>
  </si>
  <si>
    <t>Реконструкція ділянок міського водопроводу по вул. Петріва та по вул.М.Вовчка від будинку №1 до будинку №40 в м.Хуст</t>
  </si>
  <si>
    <t>Будівництво ділянки міського водопроводу від вул.Островського до житлового будинку №122 А по вул.Небесної Сотні в м.Хуст</t>
  </si>
  <si>
    <t>Капітальний ремонт дороги по вул.Івана Франка в м.Хуст, Закарпатської області (коригування)</t>
  </si>
  <si>
    <t>Капітальний ремонт дорожнього покриття по вул.Німецька в м.Хуст</t>
  </si>
  <si>
    <t>Реконструкція дорожнього покриття по вул.Борканюка від вул.Волошина до стадіону "Карпати" в м.Хуст, Закарпатської області</t>
  </si>
  <si>
    <t>Капітальний ремонт дорожнього покриття по вул.Борканюка від вул.Волошина до стадіону "Карпати" в м.Хуст, Закарпатської області</t>
  </si>
  <si>
    <t>Капітальний ремонт дорожнього покриття по вул.Львівська в м.Хуст, Закарпатської області</t>
  </si>
  <si>
    <t>Капітальний ремонт вулиці Львівська в м.Хуст  Закарпатської області</t>
  </si>
  <si>
    <t>Капітальний ремонт дорожнього покриття по вул.Тичини в м.Хуст, Закарпатської області</t>
  </si>
  <si>
    <t>Капітальний ремонт дорожнього покриття по вул.Коновальця  в м.Хуст, Закарпатської області, (коригування)</t>
  </si>
  <si>
    <t>Капітальний ремонт дорожнього покриття по вул.Колодзінського в м.Хуст, Закарпатської області, (коригування)</t>
  </si>
  <si>
    <t>Капітальний ремонт дороги по вул.І.Франка в м.Хуст, Закарпатська область (коригування)</t>
  </si>
  <si>
    <r>
      <t>Код програмної класифікації видатків та кредитування місцевих бюджетів</t>
    </r>
    <r>
      <rPr>
        <b/>
        <vertAlign val="superscript"/>
        <sz val="12"/>
        <rFont val="Times New Roman"/>
        <family val="1"/>
        <charset val="204"/>
      </rPr>
      <t>2</t>
    </r>
  </si>
  <si>
    <r>
      <t>Код ТПКВКМБ /
ТКВКБМС</t>
    </r>
    <r>
      <rPr>
        <b/>
        <vertAlign val="superscript"/>
        <sz val="12"/>
        <rFont val="Times New Roman"/>
        <family val="1"/>
        <charset val="204"/>
      </rPr>
      <t>3</t>
    </r>
  </si>
  <si>
    <r>
      <t>Код ФКВКБ</t>
    </r>
    <r>
      <rPr>
        <b/>
        <vertAlign val="superscript"/>
        <sz val="12"/>
        <rFont val="Times New Roman"/>
        <family val="1"/>
        <charset val="204"/>
      </rPr>
      <t>4</t>
    </r>
  </si>
  <si>
    <t>Експертна грошова оцінка земельної ділянки комунальної власності по вул. Львівська, 241</t>
  </si>
  <si>
    <t>Експертна грошова оцінка земельної ділянки комунальної власності по вул. Вокзальна, 19а</t>
  </si>
  <si>
    <t>Експертна грошова оцінка земельної ділянки комунальної власності по вул. Вокзальна, 2</t>
  </si>
  <si>
    <t>Експертна грошова оцінка земельної ділянки комунальної власності по вул. Львівська, 239</t>
  </si>
  <si>
    <t>Експертна грошова оцінка земельної ділянки комунальної власності по вул. Карпатської Січі, 17</t>
  </si>
  <si>
    <t xml:space="preserve">Експертна грошова оцінка земельної ділянки комунальної власності по вул. Івана Франка, 185 </t>
  </si>
  <si>
    <t>Експертна грошова оцінка земельної ділянки комунальної власності по вул. Небесної Сотні,122/29</t>
  </si>
  <si>
    <t>Експертна грошова оцінка земельної ділянки комунальної власності по вул. Львівська, 206 «б»</t>
  </si>
  <si>
    <t>Експертна грошова оцінка земельної ділянки комунальної власності по вул. І. Франка, 185 б</t>
  </si>
  <si>
    <t>експертна грошова оцінка земельної ділянки комунальної власності по вул. Духновича, 14 А</t>
  </si>
  <si>
    <t>експертна грошова оцінка земельної ділянки комунальної власності по вул. Свободи, 13</t>
  </si>
  <si>
    <t xml:space="preserve">експертна грошова оцінка земельної ділянки комунальної власності по вул. Небесної Сотні (Гвардійська), 122 </t>
  </si>
  <si>
    <t xml:space="preserve">експертна грошова оцінка земельної ділянки комунальної власності по вул. Словянська, 75 </t>
  </si>
  <si>
    <t>експертна грошова оцінка земельної ділянки комунальної власності по вул. Богдана Хмельницького, 9</t>
  </si>
  <si>
    <t>експертна грошова оцінка земельної ділянки комунальної власності по вул. Духновича, 5</t>
  </si>
  <si>
    <t>експертна грошова оцінка земельної ділянки комунальної власності по вул. Августина Волошина, 131</t>
  </si>
  <si>
    <t xml:space="preserve">експертна грошова оцінка земельної ділянки комунальної власності по вул. Івана Франка, №185 В </t>
  </si>
  <si>
    <t xml:space="preserve">Капітальний ремонт дорожнього покриття вул.Німецька в м.Хуст, Закарпатської області </t>
  </si>
  <si>
    <r>
      <rPr>
        <b/>
        <sz val="11"/>
        <rFont val="Times New Roman"/>
        <family val="1"/>
        <charset val="204"/>
      </rPr>
      <t>Додаток № 6</t>
    </r>
    <r>
      <rPr>
        <sz val="11"/>
        <rFont val="Times New Roman"/>
        <family val="1"/>
        <charset val="204"/>
      </rPr>
      <t xml:space="preserve">
до рішення VI сесії Хустської міської ради
VII скликання від  22.09.2017року № 649</t>
    </r>
  </si>
</sst>
</file>

<file path=xl/styles.xml><?xml version="1.0" encoding="utf-8"?>
<styleSheet xmlns="http://schemas.openxmlformats.org/spreadsheetml/2006/main">
  <numFmts count="1">
    <numFmt numFmtId="184" formatCode="#,##0.0"/>
  </numFmts>
  <fonts count="36">
    <font>
      <sz val="10"/>
      <name val="Times New Roman"/>
      <charset val="204"/>
    </font>
    <font>
      <sz val="10"/>
      <name val="Times New Roman"/>
      <family val="1"/>
      <charset val="204"/>
    </font>
    <font>
      <b/>
      <sz val="14"/>
      <name val="Times New Roman"/>
      <family val="1"/>
      <charset val="204"/>
    </font>
    <font>
      <sz val="11"/>
      <color indexed="17"/>
      <name val="Calibri"/>
      <family val="2"/>
      <charset val="204"/>
    </font>
    <font>
      <sz val="11"/>
      <color indexed="20"/>
      <name val="Calibri"/>
      <family val="2"/>
      <charset val="204"/>
    </font>
    <font>
      <sz val="11"/>
      <color indexed="62"/>
      <name val="Calibri"/>
      <family val="2"/>
      <charset val="204"/>
    </font>
    <font>
      <b/>
      <sz val="11"/>
      <color indexed="63"/>
      <name val="Calibri"/>
      <family val="2"/>
      <charset val="204"/>
    </font>
    <font>
      <sz val="11"/>
      <color indexed="10"/>
      <name val="Calibri"/>
      <family val="2"/>
      <charset val="204"/>
    </font>
    <font>
      <b/>
      <sz val="11"/>
      <color indexed="9"/>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sz val="11"/>
      <color indexed="8"/>
      <name val="Calibri"/>
      <family val="2"/>
      <charset val="204"/>
    </font>
    <font>
      <sz val="10"/>
      <name val="Times New Roman"/>
      <family val="1"/>
      <charset val="204"/>
    </font>
    <font>
      <b/>
      <sz val="11"/>
      <color indexed="52"/>
      <name val="Calibri"/>
      <family val="2"/>
      <charset val="204"/>
    </font>
    <font>
      <b/>
      <sz val="18"/>
      <color indexed="56"/>
      <name val="Cambria"/>
      <family val="2"/>
      <charset val="204"/>
    </font>
    <font>
      <sz val="11"/>
      <color indexed="60"/>
      <name val="Calibri"/>
      <family val="2"/>
      <charset val="204"/>
    </font>
    <font>
      <sz val="11"/>
      <color indexed="52"/>
      <name val="Calibri"/>
      <family val="2"/>
      <charset val="204"/>
    </font>
    <font>
      <sz val="10"/>
      <name val="Times New Roman"/>
      <family val="1"/>
      <charset val="204"/>
    </font>
    <font>
      <b/>
      <sz val="12"/>
      <name val="Times New Roman"/>
      <family val="1"/>
      <charset val="204"/>
    </font>
    <font>
      <sz val="10"/>
      <name val="Helv"/>
      <charset val="204"/>
    </font>
    <font>
      <sz val="10"/>
      <name val="Arial Cyr"/>
      <charset val="204"/>
    </font>
    <font>
      <sz val="10"/>
      <name val="Arial"/>
      <family val="2"/>
      <charset val="204"/>
    </font>
    <font>
      <sz val="10"/>
      <name val="Courier New"/>
      <family val="3"/>
      <charset val="204"/>
    </font>
    <font>
      <b/>
      <sz val="14"/>
      <name val="Times New Roman"/>
      <family val="1"/>
      <charset val="204"/>
    </font>
    <font>
      <b/>
      <sz val="11"/>
      <name val="Times New Roman"/>
      <family val="1"/>
      <charset val="204"/>
    </font>
    <font>
      <sz val="11"/>
      <name val="Times New Roman"/>
      <family val="1"/>
      <charset val="204"/>
    </font>
    <font>
      <b/>
      <sz val="18"/>
      <name val="Times New Roman"/>
      <family val="1"/>
      <charset val="204"/>
    </font>
    <font>
      <sz val="10"/>
      <color indexed="8"/>
      <name val="Arial"/>
      <family val="2"/>
      <charset val="204"/>
    </font>
    <font>
      <sz val="8"/>
      <name val="Times New Roman"/>
      <family val="1"/>
      <charset val="204"/>
    </font>
    <font>
      <b/>
      <vertAlign val="superscript"/>
      <sz val="14"/>
      <name val="Times New Roman"/>
      <family val="1"/>
      <charset val="204"/>
    </font>
    <font>
      <b/>
      <sz val="10"/>
      <color indexed="8"/>
      <name val="Times New Roman"/>
      <family val="1"/>
      <charset val="204"/>
    </font>
    <font>
      <sz val="12"/>
      <name val="Times New Roman"/>
      <family val="1"/>
      <charset val="204"/>
    </font>
    <font>
      <sz val="12"/>
      <color indexed="8"/>
      <name val="Times New Roman"/>
      <family val="1"/>
      <charset val="204"/>
    </font>
    <font>
      <b/>
      <sz val="12"/>
      <color indexed="8"/>
      <name val="Times New Roman"/>
      <family val="1"/>
      <charset val="204"/>
    </font>
    <font>
      <b/>
      <vertAlign val="superscript"/>
      <sz val="12"/>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s>
  <cellStyleXfs count="65">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2" borderId="0" applyNumberFormat="0" applyBorder="0" applyAlignment="0" applyProtection="0"/>
    <xf numFmtId="0" fontId="11" fillId="14" borderId="0" applyNumberFormat="0" applyBorder="0" applyAlignment="0" applyProtection="0"/>
    <xf numFmtId="0" fontId="11" fillId="9"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21" fillId="0" borderId="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8" borderId="0" applyNumberFormat="0" applyBorder="0" applyAlignment="0" applyProtection="0"/>
    <xf numFmtId="0" fontId="5" fillId="7" borderId="1" applyNumberFormat="0" applyAlignment="0" applyProtection="0"/>
    <xf numFmtId="0" fontId="6" fillId="22" borderId="2" applyNumberFormat="0" applyAlignment="0" applyProtection="0"/>
    <xf numFmtId="0" fontId="14" fillId="22" borderId="1" applyNumberFormat="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3" fillId="0" borderId="0"/>
    <xf numFmtId="0" fontId="21" fillId="0" borderId="0"/>
    <xf numFmtId="0" fontId="21" fillId="0" borderId="0"/>
    <xf numFmtId="0" fontId="23" fillId="0" borderId="0"/>
    <xf numFmtId="0" fontId="23" fillId="0" borderId="0"/>
    <xf numFmtId="0" fontId="23" fillId="0" borderId="0"/>
    <xf numFmtId="0" fontId="23" fillId="0" borderId="0"/>
    <xf numFmtId="0" fontId="23" fillId="0" borderId="0"/>
    <xf numFmtId="0" fontId="28" fillId="0" borderId="0">
      <alignment vertical="top"/>
    </xf>
    <xf numFmtId="0" fontId="10" fillId="0" borderId="3" applyNumberFormat="0" applyFill="0" applyAlignment="0" applyProtection="0"/>
    <xf numFmtId="0" fontId="8" fillId="23" borderId="4" applyNumberFormat="0" applyAlignment="0" applyProtection="0"/>
    <xf numFmtId="0" fontId="15" fillId="0" borderId="0" applyNumberFormat="0" applyFill="0" applyBorder="0" applyAlignment="0" applyProtection="0"/>
    <xf numFmtId="0" fontId="16" fillId="13" borderId="0" applyNumberFormat="0" applyBorder="0" applyAlignment="0" applyProtection="0"/>
    <xf numFmtId="0" fontId="21" fillId="0" borderId="0"/>
    <xf numFmtId="0" fontId="20" fillId="0" borderId="0"/>
    <xf numFmtId="0" fontId="20" fillId="0" borderId="0"/>
    <xf numFmtId="0" fontId="20" fillId="0" borderId="0"/>
    <xf numFmtId="0" fontId="1" fillId="0" borderId="0"/>
    <xf numFmtId="0" fontId="4" fillId="3" borderId="0" applyNumberFormat="0" applyBorder="0" applyAlignment="0" applyProtection="0"/>
    <xf numFmtId="0" fontId="9" fillId="0" borderId="0" applyNumberFormat="0" applyFill="0" applyBorder="0" applyAlignment="0" applyProtection="0"/>
    <xf numFmtId="0" fontId="12" fillId="10" borderId="5" applyNumberFormat="0" applyFont="0" applyAlignment="0" applyProtection="0"/>
    <xf numFmtId="0" fontId="17" fillId="0" borderId="6" applyNumberFormat="0" applyFill="0" applyAlignment="0" applyProtection="0"/>
    <xf numFmtId="0" fontId="20" fillId="0" borderId="0"/>
    <xf numFmtId="0" fontId="7" fillId="0" borderId="0" applyNumberFormat="0" applyFill="0" applyBorder="0" applyAlignment="0" applyProtection="0"/>
    <xf numFmtId="0" fontId="3" fillId="4" borderId="0" applyNumberFormat="0" applyBorder="0" applyAlignment="0" applyProtection="0"/>
  </cellStyleXfs>
  <cellXfs count="123">
    <xf numFmtId="0" fontId="0" fillId="0" borderId="0" xfId="0"/>
    <xf numFmtId="0" fontId="13" fillId="0" borderId="0" xfId="0" applyFont="1" applyFill="1"/>
    <xf numFmtId="0" fontId="13" fillId="0" borderId="0" xfId="0" applyNumberFormat="1" applyFont="1" applyFill="1" applyAlignment="1" applyProtection="1"/>
    <xf numFmtId="0" fontId="13" fillId="0" borderId="7" xfId="0" applyFont="1" applyFill="1" applyBorder="1" applyAlignment="1">
      <alignment horizontal="center"/>
    </xf>
    <xf numFmtId="0" fontId="29" fillId="0" borderId="7" xfId="0" applyNumberFormat="1" applyFont="1" applyFill="1" applyBorder="1" applyAlignment="1" applyProtection="1">
      <alignment horizontal="right" vertical="center"/>
    </xf>
    <xf numFmtId="0" fontId="18" fillId="0" borderId="0" xfId="0" applyNumberFormat="1" applyFont="1" applyFill="1" applyAlignment="1" applyProtection="1"/>
    <xf numFmtId="0" fontId="24" fillId="0" borderId="7" xfId="0" applyNumberFormat="1" applyFont="1" applyFill="1" applyBorder="1" applyAlignment="1" applyProtection="1">
      <alignment horizontal="center"/>
    </xf>
    <xf numFmtId="0" fontId="18" fillId="0" borderId="7" xfId="0" applyFont="1" applyFill="1" applyBorder="1" applyAlignment="1">
      <alignment horizontal="center"/>
    </xf>
    <xf numFmtId="0" fontId="13" fillId="0" borderId="0" xfId="0" applyFont="1" applyFill="1" applyBorder="1" applyAlignment="1">
      <alignment horizontal="center"/>
    </xf>
    <xf numFmtId="0" fontId="2" fillId="0" borderId="0" xfId="0" applyNumberFormat="1" applyFont="1" applyFill="1" applyBorder="1" applyAlignment="1" applyProtection="1">
      <alignment horizontal="center" vertical="top"/>
    </xf>
    <xf numFmtId="0" fontId="18" fillId="24" borderId="8"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vertical="center" wrapText="1"/>
    </xf>
    <xf numFmtId="0" fontId="32" fillId="0" borderId="8" xfId="0" applyNumberFormat="1" applyFont="1" applyFill="1" applyBorder="1" applyAlignment="1" applyProtection="1"/>
    <xf numFmtId="49" fontId="19" fillId="24" borderId="9" xfId="0" applyNumberFormat="1" applyFont="1" applyFill="1" applyBorder="1" applyAlignment="1">
      <alignment horizontal="center" vertical="center" wrapText="1"/>
    </xf>
    <xf numFmtId="49" fontId="19" fillId="24" borderId="8"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0" fontId="32" fillId="0" borderId="8" xfId="0" applyFont="1" applyFill="1" applyBorder="1" applyAlignment="1">
      <alignment horizontal="center" vertical="center"/>
    </xf>
    <xf numFmtId="0" fontId="32" fillId="0" borderId="8" xfId="0" applyFont="1" applyFill="1" applyBorder="1" applyAlignment="1">
      <alignment horizontal="center" vertical="center" wrapText="1"/>
    </xf>
    <xf numFmtId="3" fontId="32" fillId="0" borderId="8" xfId="0" applyNumberFormat="1" applyFont="1" applyFill="1" applyBorder="1" applyAlignment="1">
      <alignment horizontal="center" vertical="center" wrapText="1"/>
    </xf>
    <xf numFmtId="3" fontId="19" fillId="0" borderId="8" xfId="0" applyNumberFormat="1" applyFont="1" applyFill="1" applyBorder="1" applyAlignment="1">
      <alignment horizontal="center" vertical="center" wrapText="1"/>
    </xf>
    <xf numFmtId="0" fontId="32" fillId="0" borderId="8" xfId="0" applyNumberFormat="1" applyFont="1" applyFill="1" applyBorder="1" applyAlignment="1" applyProtection="1">
      <alignment horizontal="center" vertical="center"/>
    </xf>
    <xf numFmtId="49" fontId="32" fillId="0" borderId="9" xfId="0" applyNumberFormat="1" applyFont="1" applyFill="1" applyBorder="1" applyAlignment="1">
      <alignment horizontal="center" vertical="center" wrapText="1"/>
    </xf>
    <xf numFmtId="0" fontId="19" fillId="0" borderId="9" xfId="0" applyFont="1" applyFill="1" applyBorder="1" applyAlignment="1">
      <alignment horizontal="center" vertical="center" wrapText="1"/>
    </xf>
    <xf numFmtId="49" fontId="19" fillId="0" borderId="9" xfId="0" applyNumberFormat="1" applyFont="1" applyFill="1" applyBorder="1" applyAlignment="1">
      <alignment horizontal="center" vertical="center" wrapText="1"/>
    </xf>
    <xf numFmtId="0" fontId="32" fillId="0" borderId="10" xfId="0" applyFont="1" applyFill="1" applyBorder="1" applyAlignment="1">
      <alignment horizontal="center" vertical="center" wrapText="1"/>
    </xf>
    <xf numFmtId="0" fontId="19" fillId="0" borderId="8" xfId="0" applyFont="1" applyFill="1" applyBorder="1" applyAlignment="1">
      <alignment horizontal="center" vertical="center" wrapText="1"/>
    </xf>
    <xf numFmtId="184" fontId="34" fillId="0" borderId="11" xfId="0" applyNumberFormat="1" applyFont="1" applyFill="1" applyBorder="1" applyAlignment="1">
      <alignment horizontal="center" vertical="justify"/>
    </xf>
    <xf numFmtId="3" fontId="34" fillId="0" borderId="8" xfId="0" applyNumberFormat="1" applyFont="1" applyFill="1" applyBorder="1" applyAlignment="1">
      <alignment horizontal="center" vertical="center"/>
    </xf>
    <xf numFmtId="184" fontId="32" fillId="0" borderId="8" xfId="0" applyNumberFormat="1" applyFont="1" applyFill="1" applyBorder="1" applyAlignment="1">
      <alignment horizontal="center" vertical="center" wrapText="1"/>
    </xf>
    <xf numFmtId="4" fontId="32" fillId="0" borderId="8" xfId="0" applyNumberFormat="1" applyFont="1" applyFill="1" applyBorder="1" applyAlignment="1">
      <alignment horizontal="center" vertical="center" wrapText="1"/>
    </xf>
    <xf numFmtId="184" fontId="19" fillId="0" borderId="8" xfId="0" applyNumberFormat="1" applyFont="1" applyFill="1" applyBorder="1" applyAlignment="1">
      <alignment horizontal="center" vertical="center" wrapText="1"/>
    </xf>
    <xf numFmtId="184" fontId="34" fillId="0" borderId="8" xfId="0" applyNumberFormat="1" applyFont="1" applyFill="1" applyBorder="1" applyAlignment="1">
      <alignment horizontal="center" vertical="center"/>
    </xf>
    <xf numFmtId="3" fontId="13" fillId="0" borderId="0" xfId="0" applyNumberFormat="1" applyFont="1" applyFill="1"/>
    <xf numFmtId="3" fontId="19" fillId="0" borderId="0" xfId="0" applyNumberFormat="1" applyFont="1" applyFill="1"/>
    <xf numFmtId="0" fontId="19" fillId="0" borderId="0" xfId="0" applyFont="1" applyFill="1"/>
    <xf numFmtId="0" fontId="19" fillId="0" borderId="0" xfId="0" applyFont="1" applyFill="1" applyBorder="1"/>
    <xf numFmtId="3" fontId="19" fillId="25" borderId="0" xfId="0" applyNumberFormat="1" applyFont="1" applyFill="1"/>
    <xf numFmtId="0" fontId="31" fillId="0" borderId="0" xfId="0" applyFont="1" applyFill="1" applyBorder="1" applyAlignment="1">
      <alignment horizontal="center" vertical="center" wrapText="1"/>
    </xf>
    <xf numFmtId="0" fontId="13" fillId="0" borderId="0" xfId="0" applyFont="1" applyFill="1" applyBorder="1"/>
    <xf numFmtId="0" fontId="25" fillId="0" borderId="0" xfId="0" applyFont="1" applyBorder="1" applyAlignment="1">
      <alignment horizontal="center" vertical="center" wrapText="1"/>
    </xf>
    <xf numFmtId="0" fontId="1" fillId="0" borderId="9" xfId="0" applyNumberFormat="1" applyFont="1" applyFill="1" applyBorder="1" applyAlignment="1" applyProtection="1">
      <alignment horizontal="center" vertical="center" wrapText="1"/>
    </xf>
    <xf numFmtId="0" fontId="32" fillId="0" borderId="11" xfId="0" applyFont="1" applyFill="1" applyBorder="1" applyAlignment="1">
      <alignment horizontal="center" vertical="center" wrapText="1"/>
    </xf>
    <xf numFmtId="3" fontId="32" fillId="0" borderId="9" xfId="0" applyNumberFormat="1" applyFont="1" applyFill="1" applyBorder="1" applyAlignment="1">
      <alignment horizontal="center" vertical="center" wrapText="1"/>
    </xf>
    <xf numFmtId="0" fontId="32" fillId="0" borderId="12" xfId="0" applyNumberFormat="1" applyFont="1" applyFill="1" applyBorder="1" applyAlignment="1" applyProtection="1">
      <alignment horizontal="center" vertical="center"/>
    </xf>
    <xf numFmtId="49" fontId="32" fillId="0" borderId="13" xfId="0" applyNumberFormat="1" applyFont="1" applyFill="1" applyBorder="1" applyAlignment="1">
      <alignment horizontal="center" vertical="center" wrapText="1"/>
    </xf>
    <xf numFmtId="0" fontId="32" fillId="0" borderId="12" xfId="0" applyFont="1" applyFill="1" applyBorder="1" applyAlignment="1">
      <alignment horizontal="center" vertical="center"/>
    </xf>
    <xf numFmtId="49" fontId="32" fillId="0" borderId="12" xfId="0" applyNumberFormat="1" applyFont="1" applyFill="1" applyBorder="1" applyAlignment="1">
      <alignment horizontal="center" vertical="center" wrapText="1"/>
    </xf>
    <xf numFmtId="0" fontId="32" fillId="0" borderId="14" xfId="0" applyNumberFormat="1" applyFont="1" applyFill="1" applyBorder="1" applyAlignment="1" applyProtection="1">
      <alignment horizontal="center" vertical="center"/>
    </xf>
    <xf numFmtId="49" fontId="32" fillId="0" borderId="15" xfId="0" applyNumberFormat="1" applyFont="1" applyFill="1" applyBorder="1" applyAlignment="1">
      <alignment horizontal="center" vertical="center" wrapText="1"/>
    </xf>
    <xf numFmtId="0" fontId="32" fillId="0" borderId="14" xfId="0" applyFont="1" applyFill="1" applyBorder="1" applyAlignment="1">
      <alignment horizontal="center" vertical="center"/>
    </xf>
    <xf numFmtId="49" fontId="32" fillId="0" borderId="14" xfId="0" applyNumberFormat="1" applyFont="1" applyFill="1" applyBorder="1" applyAlignment="1">
      <alignment horizontal="center" vertical="center" wrapText="1"/>
    </xf>
    <xf numFmtId="184" fontId="33" fillId="0" borderId="8" xfId="48" applyNumberFormat="1" applyFont="1" applyFill="1" applyBorder="1" applyAlignment="1">
      <alignment horizontal="center" vertical="center" wrapText="1"/>
    </xf>
    <xf numFmtId="49" fontId="32" fillId="24" borderId="8" xfId="0" applyNumberFormat="1" applyFont="1" applyFill="1" applyBorder="1" applyAlignment="1">
      <alignment horizontal="center" vertical="center" wrapText="1"/>
    </xf>
    <xf numFmtId="0" fontId="1" fillId="0" borderId="0" xfId="0" applyFont="1" applyFill="1"/>
    <xf numFmtId="3" fontId="32" fillId="0" borderId="8" xfId="0" applyNumberFormat="1" applyFont="1" applyFill="1" applyBorder="1" applyAlignment="1" applyProtection="1">
      <alignment horizontal="center" vertical="center"/>
    </xf>
    <xf numFmtId="0" fontId="32" fillId="0" borderId="8" xfId="0" applyFont="1" applyFill="1" applyBorder="1" applyAlignment="1">
      <alignment horizontal="center" vertical="top" wrapText="1"/>
    </xf>
    <xf numFmtId="0" fontId="26" fillId="0" borderId="0" xfId="0" applyNumberFormat="1" applyFont="1" applyFill="1" applyAlignment="1" applyProtection="1">
      <alignment horizontal="center" vertical="center" wrapText="1"/>
    </xf>
    <xf numFmtId="0" fontId="27" fillId="0" borderId="0" xfId="0" applyNumberFormat="1" applyFont="1" applyFill="1" applyBorder="1" applyAlignment="1" applyProtection="1">
      <alignment horizontal="center" vertical="center" wrapText="1"/>
    </xf>
    <xf numFmtId="0" fontId="29" fillId="0" borderId="0" xfId="0" applyNumberFormat="1" applyFont="1" applyFill="1" applyBorder="1" applyAlignment="1" applyProtection="1">
      <alignment horizontal="right" vertical="center"/>
    </xf>
    <xf numFmtId="0" fontId="19" fillId="0" borderId="0" xfId="0" applyNumberFormat="1" applyFont="1" applyFill="1" applyBorder="1" applyAlignment="1" applyProtection="1">
      <alignment horizontal="center" vertical="center" wrapText="1"/>
    </xf>
    <xf numFmtId="0" fontId="32" fillId="0" borderId="0" xfId="0" applyFont="1" applyAlignment="1">
      <alignment horizontal="center" vertical="center" wrapText="1"/>
    </xf>
    <xf numFmtId="0" fontId="32" fillId="0" borderId="8" xfId="0" applyFont="1" applyBorder="1" applyAlignment="1">
      <alignment horizontal="center" vertical="center" wrapText="1"/>
    </xf>
    <xf numFmtId="3" fontId="32" fillId="0" borderId="11" xfId="57" applyNumberFormat="1" applyFont="1" applyFill="1" applyBorder="1" applyAlignment="1">
      <alignment horizontal="center" vertical="center" wrapText="1"/>
    </xf>
    <xf numFmtId="0" fontId="32" fillId="0" borderId="10" xfId="57" applyFont="1" applyFill="1" applyBorder="1" applyAlignment="1">
      <alignment horizontal="center" vertical="center" wrapText="1"/>
    </xf>
    <xf numFmtId="0" fontId="32" fillId="0" borderId="8" xfId="57" applyFont="1" applyFill="1" applyBorder="1" applyAlignment="1">
      <alignment horizontal="center" vertical="center" wrapText="1"/>
    </xf>
    <xf numFmtId="4" fontId="33" fillId="0" borderId="9" xfId="57" applyNumberFormat="1" applyFont="1" applyFill="1" applyBorder="1" applyAlignment="1">
      <alignment horizontal="center" vertical="center" wrapText="1"/>
    </xf>
    <xf numFmtId="0" fontId="32" fillId="0" borderId="9" xfId="57" applyFont="1" applyFill="1" applyBorder="1" applyAlignment="1">
      <alignment horizontal="center" vertical="center" wrapText="1"/>
    </xf>
    <xf numFmtId="0" fontId="32" fillId="0" borderId="11" xfId="56" applyFont="1" applyFill="1" applyBorder="1" applyAlignment="1">
      <alignment horizontal="center" vertical="center" wrapText="1"/>
    </xf>
    <xf numFmtId="0" fontId="32" fillId="0" borderId="11" xfId="56" applyFont="1" applyBorder="1" applyAlignment="1">
      <alignment horizontal="center" vertical="center" wrapText="1"/>
    </xf>
    <xf numFmtId="0" fontId="33" fillId="0" borderId="11" xfId="56" applyFont="1" applyFill="1" applyBorder="1" applyAlignment="1">
      <alignment horizontal="center" vertical="center" wrapText="1"/>
    </xf>
    <xf numFmtId="4" fontId="32" fillId="0" borderId="8" xfId="57" applyNumberFormat="1" applyFont="1" applyFill="1" applyBorder="1" applyAlignment="1">
      <alignment horizontal="center" vertical="center" wrapText="1"/>
    </xf>
    <xf numFmtId="0" fontId="33" fillId="0" borderId="11" xfId="56" applyFont="1" applyBorder="1" applyAlignment="1">
      <alignment horizontal="center" vertical="center" wrapText="1"/>
    </xf>
    <xf numFmtId="4" fontId="19" fillId="0" borderId="8" xfId="0" applyNumberFormat="1" applyFont="1" applyFill="1" applyBorder="1" applyAlignment="1">
      <alignment horizontal="center" vertical="center" wrapText="1"/>
    </xf>
    <xf numFmtId="4" fontId="32" fillId="0" borderId="8" xfId="0" applyNumberFormat="1" applyFont="1" applyFill="1" applyBorder="1" applyAlignment="1">
      <alignment horizontal="center" vertical="center"/>
    </xf>
    <xf numFmtId="4" fontId="19" fillId="0" borderId="12" xfId="0" applyNumberFormat="1" applyFont="1" applyFill="1" applyBorder="1" applyAlignment="1">
      <alignment horizontal="center" vertical="center" wrapText="1"/>
    </xf>
    <xf numFmtId="4" fontId="32" fillId="0" borderId="9" xfId="0" applyNumberFormat="1" applyFont="1" applyFill="1" applyBorder="1" applyAlignment="1" applyProtection="1">
      <alignment horizontal="center" vertical="center" wrapText="1"/>
    </xf>
    <xf numFmtId="4" fontId="32" fillId="0" borderId="12" xfId="0" applyNumberFormat="1" applyFont="1" applyFill="1" applyBorder="1" applyAlignment="1">
      <alignment horizontal="center" vertical="center"/>
    </xf>
    <xf numFmtId="4" fontId="13" fillId="0" borderId="0" xfId="0" applyNumberFormat="1" applyFont="1" applyFill="1"/>
    <xf numFmtId="49" fontId="19" fillId="0" borderId="8" xfId="0" applyNumberFormat="1" applyFont="1" applyBorder="1" applyAlignment="1">
      <alignment horizontal="center" vertical="center"/>
    </xf>
    <xf numFmtId="0" fontId="32" fillId="0" borderId="8" xfId="0" applyFont="1" applyFill="1" applyBorder="1" applyAlignment="1">
      <alignment vertical="center"/>
    </xf>
    <xf numFmtId="0" fontId="19" fillId="0" borderId="8" xfId="0" applyFont="1" applyFill="1" applyBorder="1" applyAlignment="1">
      <alignment vertical="center" wrapText="1"/>
    </xf>
    <xf numFmtId="49" fontId="19" fillId="0" borderId="8" xfId="0" applyNumberFormat="1" applyFont="1" applyFill="1" applyBorder="1" applyAlignment="1">
      <alignment horizontal="center" vertical="center" wrapText="1"/>
    </xf>
    <xf numFmtId="0" fontId="19" fillId="24" borderId="8" xfId="0" applyFont="1" applyFill="1" applyBorder="1" applyAlignment="1">
      <alignment horizontal="center" vertical="center" wrapText="1"/>
    </xf>
    <xf numFmtId="49" fontId="19" fillId="0" borderId="12" xfId="0" applyNumberFormat="1" applyFont="1" applyFill="1" applyBorder="1" applyAlignment="1">
      <alignment horizontal="center" vertical="center" wrapText="1"/>
    </xf>
    <xf numFmtId="0" fontId="19" fillId="24" borderId="12" xfId="0" applyFont="1" applyFill="1" applyBorder="1" applyAlignment="1">
      <alignment horizontal="center" vertical="center" wrapText="1"/>
    </xf>
    <xf numFmtId="49" fontId="32" fillId="24" borderId="12" xfId="0" applyNumberFormat="1" applyFont="1" applyFill="1" applyBorder="1" applyAlignment="1">
      <alignment horizontal="center" vertical="center" wrapText="1"/>
    </xf>
    <xf numFmtId="0" fontId="32" fillId="0" borderId="8" xfId="0" applyFont="1" applyBorder="1" applyAlignment="1">
      <alignment horizontal="center" vertical="center"/>
    </xf>
    <xf numFmtId="49" fontId="32" fillId="24" borderId="8" xfId="0" applyNumberFormat="1" applyFont="1" applyFill="1" applyBorder="1" applyAlignment="1">
      <alignment horizontal="center" vertical="center"/>
    </xf>
    <xf numFmtId="49" fontId="32" fillId="0" borderId="8" xfId="0" applyNumberFormat="1" applyFont="1" applyFill="1" applyBorder="1" applyAlignment="1">
      <alignment horizontal="center" vertical="center"/>
    </xf>
    <xf numFmtId="184" fontId="32" fillId="0" borderId="10" xfId="0" applyNumberFormat="1" applyFont="1" applyFill="1" applyBorder="1" applyAlignment="1">
      <alignment horizontal="center" vertical="center" wrapText="1"/>
    </xf>
    <xf numFmtId="49" fontId="32" fillId="0" borderId="11" xfId="57" applyNumberFormat="1" applyFont="1" applyFill="1" applyBorder="1" applyAlignment="1">
      <alignment horizontal="center" vertical="center" wrapText="1"/>
    </xf>
    <xf numFmtId="4" fontId="33" fillId="0" borderId="11" xfId="0" applyNumberFormat="1" applyFont="1" applyFill="1" applyBorder="1" applyAlignment="1">
      <alignment horizontal="center" vertical="center" wrapText="1"/>
    </xf>
    <xf numFmtId="0" fontId="32" fillId="0" borderId="11" xfId="54" applyFont="1" applyFill="1" applyBorder="1" applyAlignment="1">
      <alignment horizontal="center" vertical="center" wrapText="1"/>
    </xf>
    <xf numFmtId="0" fontId="19" fillId="0" borderId="12" xfId="0" applyFont="1" applyBorder="1" applyAlignment="1">
      <alignment horizontal="center" vertical="center" wrapText="1"/>
    </xf>
    <xf numFmtId="0" fontId="34" fillId="0" borderId="12" xfId="0" applyFont="1" applyFill="1" applyBorder="1" applyAlignment="1">
      <alignment horizontal="center" vertical="center" wrapText="1"/>
    </xf>
    <xf numFmtId="0" fontId="32" fillId="0" borderId="9" xfId="0" applyNumberFormat="1" applyFont="1" applyFill="1" applyBorder="1" applyAlignment="1" applyProtection="1">
      <alignment horizontal="center" vertical="center" wrapText="1"/>
    </xf>
    <xf numFmtId="49" fontId="32" fillId="0" borderId="8" xfId="57" applyNumberFormat="1" applyFont="1" applyFill="1" applyBorder="1" applyAlignment="1">
      <alignment horizontal="center" vertical="center" wrapText="1"/>
    </xf>
    <xf numFmtId="0" fontId="32" fillId="0" borderId="8" xfId="57" applyFont="1" applyBorder="1" applyAlignment="1">
      <alignment horizontal="center" vertical="center"/>
    </xf>
    <xf numFmtId="4" fontId="19" fillId="0" borderId="0" xfId="0" applyNumberFormat="1" applyFont="1" applyFill="1"/>
    <xf numFmtId="0" fontId="32" fillId="0" borderId="0" xfId="0" applyFont="1" applyAlignment="1">
      <alignment horizontal="center" vertical="center"/>
    </xf>
    <xf numFmtId="184" fontId="32" fillId="0" borderId="8" xfId="0" applyNumberFormat="1" applyFont="1" applyFill="1" applyBorder="1" applyAlignment="1" applyProtection="1">
      <alignment horizontal="center" vertical="center"/>
    </xf>
    <xf numFmtId="49" fontId="32" fillId="0" borderId="8" xfId="0" applyNumberFormat="1" applyFont="1" applyBorder="1" applyAlignment="1">
      <alignment horizontal="center" vertical="center"/>
    </xf>
    <xf numFmtId="0" fontId="32" fillId="0" borderId="0" xfId="0" applyFont="1" applyFill="1" applyAlignment="1">
      <alignment horizontal="center" vertical="center" wrapText="1"/>
    </xf>
    <xf numFmtId="0" fontId="32" fillId="24" borderId="8" xfId="0" applyFont="1" applyFill="1" applyBorder="1" applyAlignment="1">
      <alignment horizontal="center" vertical="center" wrapText="1"/>
    </xf>
    <xf numFmtId="0" fontId="33" fillId="0" borderId="8" xfId="54" applyFont="1" applyFill="1" applyBorder="1" applyAlignment="1">
      <alignment horizontal="center" vertical="center" wrapText="1" shrinkToFit="1"/>
    </xf>
    <xf numFmtId="0" fontId="19" fillId="24" borderId="8" xfId="0" applyNumberFormat="1" applyFont="1" applyFill="1" applyBorder="1" applyAlignment="1" applyProtection="1">
      <alignment horizontal="center" vertical="center" wrapText="1"/>
    </xf>
    <xf numFmtId="0" fontId="19" fillId="0" borderId="8" xfId="0" applyNumberFormat="1" applyFont="1" applyFill="1" applyBorder="1" applyAlignment="1" applyProtection="1">
      <alignment horizontal="center" vertical="center" wrapText="1"/>
    </xf>
    <xf numFmtId="0" fontId="19" fillId="0" borderId="8" xfId="0" applyFont="1" applyBorder="1" applyAlignment="1">
      <alignment horizontal="center" vertical="center" wrapText="1"/>
    </xf>
    <xf numFmtId="0" fontId="34" fillId="0" borderId="8" xfId="0" applyFont="1" applyFill="1" applyBorder="1" applyAlignment="1">
      <alignment horizontal="center" vertical="center" wrapText="1"/>
    </xf>
    <xf numFmtId="0" fontId="32" fillId="0" borderId="11" xfId="57" applyFont="1" applyFill="1" applyBorder="1" applyAlignment="1">
      <alignment horizontal="center" vertical="top" wrapText="1"/>
    </xf>
    <xf numFmtId="0" fontId="32" fillId="0" borderId="11" xfId="57" applyFont="1" applyFill="1" applyBorder="1" applyAlignment="1">
      <alignment horizontal="center" wrapText="1"/>
    </xf>
    <xf numFmtId="0" fontId="32" fillId="0" borderId="16" xfId="57" applyFont="1" applyFill="1" applyBorder="1" applyAlignment="1">
      <alignment horizontal="center" wrapText="1"/>
    </xf>
    <xf numFmtId="0" fontId="32" fillId="0" borderId="8" xfId="57" applyFont="1" applyFill="1" applyBorder="1" applyAlignment="1">
      <alignment horizontal="center" vertical="top" wrapText="1"/>
    </xf>
    <xf numFmtId="0" fontId="32" fillId="0" borderId="8" xfId="0" applyFont="1" applyBorder="1" applyAlignment="1">
      <alignment horizontal="center" vertical="top" wrapText="1"/>
    </xf>
    <xf numFmtId="0" fontId="32" fillId="0" borderId="11" xfId="55" applyFont="1" applyFill="1" applyBorder="1" applyAlignment="1">
      <alignment horizontal="center" vertical="center" wrapText="1"/>
    </xf>
    <xf numFmtId="0" fontId="19" fillId="0" borderId="18" xfId="0" applyNumberFormat="1" applyFont="1" applyFill="1" applyBorder="1" applyAlignment="1" applyProtection="1">
      <alignment horizontal="center" vertical="center" wrapText="1"/>
    </xf>
    <xf numFmtId="0" fontId="19" fillId="24" borderId="11" xfId="0" applyFont="1" applyFill="1" applyBorder="1" applyAlignment="1">
      <alignment horizontal="left" vertical="center" wrapText="1"/>
    </xf>
    <xf numFmtId="0" fontId="19" fillId="24" borderId="9" xfId="0" applyFont="1" applyFill="1" applyBorder="1" applyAlignment="1">
      <alignment horizontal="left" vertical="center" wrapText="1"/>
    </xf>
    <xf numFmtId="0" fontId="27" fillId="0" borderId="0" xfId="0" applyNumberFormat="1" applyFont="1" applyFill="1" applyBorder="1" applyAlignment="1" applyProtection="1">
      <alignment horizontal="center" vertical="center" wrapText="1"/>
    </xf>
    <xf numFmtId="0" fontId="19" fillId="0" borderId="11"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26" fillId="0" borderId="0" xfId="0" applyNumberFormat="1" applyFont="1" applyFill="1" applyAlignment="1" applyProtection="1">
      <alignment horizontal="center" vertical="center" wrapText="1"/>
    </xf>
  </cellXfs>
  <cellStyles count="65">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Normal_meresha_07" xfId="19"/>
    <cellStyle name="Акцент1" xfId="20"/>
    <cellStyle name="Акцент2" xfId="21"/>
    <cellStyle name="Акцент3" xfId="22"/>
    <cellStyle name="Акцент4" xfId="23"/>
    <cellStyle name="Акцент5" xfId="24"/>
    <cellStyle name="Акцент6" xfId="25"/>
    <cellStyle name="Ввод " xfId="26"/>
    <cellStyle name="Вывод" xfId="27"/>
    <cellStyle name="Вычисление" xfId="28"/>
    <cellStyle name="Звичайний 10" xfId="29"/>
    <cellStyle name="Звичайний 11" xfId="30"/>
    <cellStyle name="Звичайний 12" xfId="31"/>
    <cellStyle name="Звичайний 13" xfId="32"/>
    <cellStyle name="Звичайний 14" xfId="33"/>
    <cellStyle name="Звичайний 15" xfId="34"/>
    <cellStyle name="Звичайний 16" xfId="35"/>
    <cellStyle name="Звичайний 17" xfId="36"/>
    <cellStyle name="Звичайний 18" xfId="37"/>
    <cellStyle name="Звичайний 19" xfId="38"/>
    <cellStyle name="Звичайний 2" xfId="39"/>
    <cellStyle name="Звичайний 20" xfId="40"/>
    <cellStyle name="Звичайний 3" xfId="41"/>
    <cellStyle name="Звичайний 4" xfId="42"/>
    <cellStyle name="Звичайний 5" xfId="43"/>
    <cellStyle name="Звичайний 6" xfId="44"/>
    <cellStyle name="Звичайний 7" xfId="45"/>
    <cellStyle name="Звичайний 8" xfId="46"/>
    <cellStyle name="Звичайний 9" xfId="47"/>
    <cellStyle name="Звичайний_Додаток _ 3 зм_ни 4575" xfId="48"/>
    <cellStyle name="Итог" xfId="49"/>
    <cellStyle name="Контрольная ячейка" xfId="50"/>
    <cellStyle name="Название" xfId="51"/>
    <cellStyle name="Нейтральный" xfId="52"/>
    <cellStyle name="Обычный" xfId="0" builtinId="0"/>
    <cellStyle name="Обычный 2" xfId="53"/>
    <cellStyle name="Обычный_Лист1" xfId="54"/>
    <cellStyle name="Обычный_Лист1_1" xfId="55"/>
    <cellStyle name="Обычный_Лист1_передача (2)" xfId="56"/>
    <cellStyle name="Обычный_передача (2)" xfId="57"/>
    <cellStyle name="Плохой" xfId="58"/>
    <cellStyle name="Пояснение" xfId="59"/>
    <cellStyle name="Примечание" xfId="60"/>
    <cellStyle name="Связанная ячейка" xfId="61"/>
    <cellStyle name="Стиль 1" xfId="62"/>
    <cellStyle name="Текст предупреждения" xfId="63"/>
    <cellStyle name="Хороший" xfId="6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107"/>
  <sheetViews>
    <sheetView tabSelected="1" view="pageBreakPreview" topLeftCell="A40" zoomScale="75" zoomScaleSheetLayoutView="70" workbookViewId="0">
      <selection activeCell="E3" sqref="E3"/>
    </sheetView>
  </sheetViews>
  <sheetFormatPr defaultColWidth="9.1640625" defaultRowHeight="12.75"/>
  <cols>
    <col min="1" max="1" width="10.5" style="2" customWidth="1"/>
    <col min="2" max="2" width="16.1640625" style="5" customWidth="1"/>
    <col min="3" max="3" width="12" style="5" customWidth="1"/>
    <col min="4" max="4" width="11.83203125" style="5" customWidth="1"/>
    <col min="5" max="5" width="75.1640625" style="2" customWidth="1"/>
    <col min="6" max="6" width="67" style="2" customWidth="1"/>
    <col min="7" max="8" width="19.83203125" style="2" customWidth="1"/>
    <col min="9" max="11" width="20.33203125" style="2" customWidth="1"/>
    <col min="12" max="13" width="20.33203125" style="1" customWidth="1"/>
    <col min="14" max="14" width="23.5" style="1" customWidth="1"/>
    <col min="15" max="15" width="11.83203125" style="1" customWidth="1"/>
    <col min="16" max="16" width="10.5" style="1" customWidth="1"/>
    <col min="17" max="17" width="12" style="1" customWidth="1"/>
    <col min="18" max="16384" width="9.1640625" style="1"/>
  </cols>
  <sheetData>
    <row r="1" spans="1:19" ht="69.75" customHeight="1">
      <c r="F1" s="122" t="s">
        <v>165</v>
      </c>
      <c r="G1" s="122"/>
      <c r="H1" s="122"/>
      <c r="I1" s="122"/>
      <c r="J1" s="122"/>
      <c r="K1" s="56"/>
    </row>
    <row r="2" spans="1:19" ht="45.6" customHeight="1">
      <c r="A2" s="118" t="s">
        <v>32</v>
      </c>
      <c r="B2" s="118"/>
      <c r="C2" s="118"/>
      <c r="D2" s="118"/>
      <c r="E2" s="118"/>
      <c r="F2" s="118"/>
      <c r="G2" s="118"/>
      <c r="H2" s="118"/>
      <c r="I2" s="118"/>
      <c r="J2" s="118"/>
      <c r="K2" s="57"/>
    </row>
    <row r="3" spans="1:19" ht="18.75">
      <c r="B3" s="6"/>
      <c r="C3" s="7"/>
      <c r="D3" s="7"/>
      <c r="E3" s="3"/>
      <c r="F3" s="8"/>
      <c r="G3" s="8"/>
      <c r="H3" s="9"/>
      <c r="I3" s="8"/>
      <c r="J3" s="4" t="s">
        <v>24</v>
      </c>
      <c r="K3" s="58"/>
      <c r="N3" s="38"/>
      <c r="O3" s="38"/>
      <c r="P3" s="38"/>
    </row>
    <row r="4" spans="1:19" ht="184.5" customHeight="1">
      <c r="A4" s="105" t="s">
        <v>9</v>
      </c>
      <c r="B4" s="106" t="s">
        <v>144</v>
      </c>
      <c r="C4" s="106" t="s">
        <v>145</v>
      </c>
      <c r="D4" s="106" t="s">
        <v>146</v>
      </c>
      <c r="E4" s="106" t="s">
        <v>8</v>
      </c>
      <c r="F4" s="107" t="s">
        <v>7</v>
      </c>
      <c r="G4" s="107" t="s">
        <v>1</v>
      </c>
      <c r="H4" s="107" t="s">
        <v>2</v>
      </c>
      <c r="I4" s="107" t="s">
        <v>3</v>
      </c>
      <c r="J4" s="107" t="s">
        <v>4</v>
      </c>
      <c r="K4" s="93" t="s">
        <v>49</v>
      </c>
      <c r="L4" s="94" t="s">
        <v>41</v>
      </c>
      <c r="M4" s="108" t="s">
        <v>35</v>
      </c>
      <c r="N4" s="39"/>
      <c r="O4" s="37"/>
      <c r="P4" s="37"/>
      <c r="Q4" s="38"/>
      <c r="R4" s="38"/>
      <c r="S4" s="38"/>
    </row>
    <row r="5" spans="1:19" ht="26.25" customHeight="1">
      <c r="A5" s="10">
        <v>1</v>
      </c>
      <c r="B5" s="40">
        <f>A5+1</f>
        <v>2</v>
      </c>
      <c r="C5" s="40">
        <f t="shared" ref="C5:J5" si="0">B5+1</f>
        <v>3</v>
      </c>
      <c r="D5" s="40">
        <f t="shared" si="0"/>
        <v>4</v>
      </c>
      <c r="E5" s="40">
        <f t="shared" si="0"/>
        <v>5</v>
      </c>
      <c r="F5" s="40">
        <f t="shared" si="0"/>
        <v>6</v>
      </c>
      <c r="G5" s="40">
        <f t="shared" si="0"/>
        <v>7</v>
      </c>
      <c r="H5" s="40">
        <f t="shared" si="0"/>
        <v>8</v>
      </c>
      <c r="I5" s="40">
        <f t="shared" si="0"/>
        <v>9</v>
      </c>
      <c r="J5" s="40">
        <f t="shared" si="0"/>
        <v>10</v>
      </c>
      <c r="K5" s="40">
        <f>J5+1</f>
        <v>11</v>
      </c>
      <c r="L5" s="40">
        <f>K5+1</f>
        <v>12</v>
      </c>
      <c r="M5" s="40">
        <f>L5+1</f>
        <v>13</v>
      </c>
      <c r="N5" s="39"/>
      <c r="O5" s="37"/>
      <c r="P5" s="37"/>
      <c r="Q5" s="38"/>
      <c r="R5" s="38"/>
      <c r="S5" s="38"/>
    </row>
    <row r="6" spans="1:19" ht="28.5" customHeight="1">
      <c r="A6" s="12"/>
      <c r="B6" s="13" t="s">
        <v>31</v>
      </c>
      <c r="C6" s="14"/>
      <c r="D6" s="14"/>
      <c r="E6" s="116" t="s">
        <v>26</v>
      </c>
      <c r="F6" s="117"/>
      <c r="G6" s="19"/>
      <c r="H6" s="19"/>
      <c r="I6" s="19"/>
      <c r="J6" s="72">
        <f>J7</f>
        <v>12665656</v>
      </c>
      <c r="K6" s="72">
        <f>K7</f>
        <v>2026892</v>
      </c>
      <c r="L6" s="72">
        <f>L7</f>
        <v>43000</v>
      </c>
      <c r="M6" s="72">
        <f>M7</f>
        <v>-204236</v>
      </c>
      <c r="N6" s="77"/>
      <c r="O6" s="53"/>
    </row>
    <row r="7" spans="1:19" ht="31.5" customHeight="1">
      <c r="A7" s="12"/>
      <c r="B7" s="13" t="s">
        <v>12</v>
      </c>
      <c r="C7" s="14"/>
      <c r="D7" s="14"/>
      <c r="E7" s="116" t="s">
        <v>27</v>
      </c>
      <c r="F7" s="117"/>
      <c r="G7" s="19"/>
      <c r="H7" s="19"/>
      <c r="I7" s="19"/>
      <c r="J7" s="72">
        <f>SUM(J8:J80)</f>
        <v>12665656</v>
      </c>
      <c r="K7" s="72">
        <f>SUM(K8:K80)</f>
        <v>2026892</v>
      </c>
      <c r="L7" s="72">
        <f>SUM(L8:L80)</f>
        <v>43000</v>
      </c>
      <c r="M7" s="72">
        <f>SUM(M8:M80)</f>
        <v>-204236</v>
      </c>
      <c r="N7" s="33"/>
      <c r="O7" s="33"/>
      <c r="P7" s="33"/>
      <c r="Q7" s="34"/>
    </row>
    <row r="8" spans="1:19" ht="66" customHeight="1">
      <c r="A8" s="87" t="s">
        <v>37</v>
      </c>
      <c r="B8" s="52" t="s">
        <v>38</v>
      </c>
      <c r="C8" s="101" t="s">
        <v>45</v>
      </c>
      <c r="D8" s="52" t="s">
        <v>13</v>
      </c>
      <c r="E8" s="17" t="s">
        <v>39</v>
      </c>
      <c r="F8" s="17" t="s">
        <v>11</v>
      </c>
      <c r="G8" s="18"/>
      <c r="H8" s="18"/>
      <c r="I8" s="18"/>
      <c r="J8" s="72">
        <f t="shared" ref="J8:J17" si="1">L8+M8</f>
        <v>-167327</v>
      </c>
      <c r="K8" s="72"/>
      <c r="L8" s="73"/>
      <c r="M8" s="73">
        <v>-167327</v>
      </c>
      <c r="N8" s="33"/>
      <c r="O8" s="33"/>
      <c r="P8" s="33"/>
      <c r="Q8" s="34"/>
    </row>
    <row r="9" spans="1:19" ht="66" customHeight="1">
      <c r="A9" s="87" t="s">
        <v>47</v>
      </c>
      <c r="B9" s="52" t="s">
        <v>48</v>
      </c>
      <c r="C9" s="101" t="s">
        <v>46</v>
      </c>
      <c r="D9" s="52" t="s">
        <v>6</v>
      </c>
      <c r="E9" s="17" t="s">
        <v>5</v>
      </c>
      <c r="F9" s="64" t="s">
        <v>72</v>
      </c>
      <c r="G9" s="18"/>
      <c r="H9" s="18"/>
      <c r="I9" s="18"/>
      <c r="J9" s="72">
        <f t="shared" si="1"/>
        <v>-19000</v>
      </c>
      <c r="K9" s="72"/>
      <c r="L9" s="73"/>
      <c r="M9" s="73">
        <v>-19000</v>
      </c>
      <c r="N9" s="33"/>
      <c r="O9" s="33"/>
      <c r="P9" s="33"/>
      <c r="Q9" s="34"/>
    </row>
    <row r="10" spans="1:19" ht="40.5" customHeight="1">
      <c r="A10" s="87" t="s">
        <v>47</v>
      </c>
      <c r="B10" s="52" t="s">
        <v>48</v>
      </c>
      <c r="C10" s="101" t="s">
        <v>46</v>
      </c>
      <c r="D10" s="52" t="s">
        <v>6</v>
      </c>
      <c r="E10" s="17" t="s">
        <v>5</v>
      </c>
      <c r="F10" s="17" t="s">
        <v>93</v>
      </c>
      <c r="G10" s="18">
        <v>20000</v>
      </c>
      <c r="H10" s="18">
        <v>100</v>
      </c>
      <c r="I10" s="18"/>
      <c r="J10" s="72">
        <f t="shared" si="1"/>
        <v>20000</v>
      </c>
      <c r="K10" s="72"/>
      <c r="L10" s="73"/>
      <c r="M10" s="73">
        <v>20000</v>
      </c>
      <c r="N10" s="33"/>
      <c r="O10" s="33"/>
      <c r="P10" s="33"/>
      <c r="Q10" s="34"/>
    </row>
    <row r="11" spans="1:19" ht="40.5" customHeight="1">
      <c r="A11" s="87" t="s">
        <v>47</v>
      </c>
      <c r="B11" s="52" t="s">
        <v>48</v>
      </c>
      <c r="C11" s="101" t="s">
        <v>46</v>
      </c>
      <c r="D11" s="52" t="s">
        <v>6</v>
      </c>
      <c r="E11" s="17" t="s">
        <v>5</v>
      </c>
      <c r="F11" s="41" t="s">
        <v>125</v>
      </c>
      <c r="G11" s="18">
        <v>35000</v>
      </c>
      <c r="H11" s="18">
        <v>100</v>
      </c>
      <c r="I11" s="18"/>
      <c r="J11" s="72">
        <f>K11+L11+M11</f>
        <v>35000</v>
      </c>
      <c r="K11" s="72"/>
      <c r="L11" s="73">
        <v>2515</v>
      </c>
      <c r="M11" s="73">
        <v>32485</v>
      </c>
      <c r="N11" s="33"/>
      <c r="O11" s="33"/>
      <c r="P11" s="33"/>
      <c r="Q11" s="34"/>
    </row>
    <row r="12" spans="1:19" ht="48.75" customHeight="1">
      <c r="A12" s="20">
        <v>150121</v>
      </c>
      <c r="B12" s="15" t="s">
        <v>15</v>
      </c>
      <c r="C12" s="16">
        <v>6400</v>
      </c>
      <c r="D12" s="15" t="s">
        <v>13</v>
      </c>
      <c r="E12" s="17" t="s">
        <v>14</v>
      </c>
      <c r="F12" s="69" t="s">
        <v>94</v>
      </c>
      <c r="G12" s="18"/>
      <c r="H12" s="28"/>
      <c r="I12" s="18"/>
      <c r="J12" s="72">
        <f t="shared" si="1"/>
        <v>-12540</v>
      </c>
      <c r="K12" s="72"/>
      <c r="L12" s="73">
        <v>-12540</v>
      </c>
      <c r="M12" s="73"/>
      <c r="N12" s="33"/>
      <c r="O12" s="33"/>
      <c r="P12" s="33"/>
      <c r="Q12" s="34"/>
    </row>
    <row r="13" spans="1:19" ht="52.5" customHeight="1">
      <c r="A13" s="20">
        <v>150121</v>
      </c>
      <c r="B13" s="15" t="s">
        <v>15</v>
      </c>
      <c r="C13" s="16">
        <v>6400</v>
      </c>
      <c r="D13" s="15" t="s">
        <v>13</v>
      </c>
      <c r="E13" s="17" t="s">
        <v>14</v>
      </c>
      <c r="F13" s="70" t="s">
        <v>95</v>
      </c>
      <c r="G13" s="18"/>
      <c r="H13" s="28"/>
      <c r="I13" s="18"/>
      <c r="J13" s="72">
        <f t="shared" si="1"/>
        <v>-15683</v>
      </c>
      <c r="K13" s="72"/>
      <c r="L13" s="73">
        <v>-15683</v>
      </c>
      <c r="M13" s="73"/>
      <c r="N13" s="33"/>
      <c r="O13" s="33"/>
      <c r="P13" s="33"/>
      <c r="Q13" s="34"/>
    </row>
    <row r="14" spans="1:19" ht="55.5" customHeight="1">
      <c r="A14" s="20">
        <v>150121</v>
      </c>
      <c r="B14" s="15" t="s">
        <v>15</v>
      </c>
      <c r="C14" s="16">
        <v>6400</v>
      </c>
      <c r="D14" s="15" t="s">
        <v>13</v>
      </c>
      <c r="E14" s="17" t="s">
        <v>14</v>
      </c>
      <c r="F14" s="71" t="s">
        <v>96</v>
      </c>
      <c r="G14" s="18"/>
      <c r="H14" s="28"/>
      <c r="I14" s="18"/>
      <c r="J14" s="72">
        <f t="shared" si="1"/>
        <v>-17126</v>
      </c>
      <c r="K14" s="72"/>
      <c r="L14" s="73">
        <v>-17126</v>
      </c>
      <c r="M14" s="73"/>
      <c r="N14" s="33"/>
      <c r="O14" s="33"/>
      <c r="P14" s="33"/>
      <c r="Q14" s="34"/>
    </row>
    <row r="15" spans="1:19" ht="54" customHeight="1">
      <c r="A15" s="43">
        <v>150121</v>
      </c>
      <c r="B15" s="44" t="s">
        <v>15</v>
      </c>
      <c r="C15" s="45">
        <v>6400</v>
      </c>
      <c r="D15" s="46" t="s">
        <v>13</v>
      </c>
      <c r="E15" s="102" t="s">
        <v>14</v>
      </c>
      <c r="F15" s="71" t="s">
        <v>97</v>
      </c>
      <c r="G15" s="18"/>
      <c r="H15" s="28"/>
      <c r="I15" s="18"/>
      <c r="J15" s="72">
        <f t="shared" si="1"/>
        <v>-21467</v>
      </c>
      <c r="K15" s="72"/>
      <c r="L15" s="73">
        <v>-21467</v>
      </c>
      <c r="M15" s="73"/>
      <c r="N15" s="33"/>
      <c r="O15" s="33"/>
      <c r="P15" s="33"/>
      <c r="Q15" s="33"/>
    </row>
    <row r="16" spans="1:19" ht="52.5" customHeight="1">
      <c r="A16" s="20">
        <v>150121</v>
      </c>
      <c r="B16" s="15" t="s">
        <v>15</v>
      </c>
      <c r="C16" s="16">
        <v>6400</v>
      </c>
      <c r="D16" s="15" t="s">
        <v>13</v>
      </c>
      <c r="E16" s="17" t="s">
        <v>14</v>
      </c>
      <c r="F16" s="71" t="s">
        <v>98</v>
      </c>
      <c r="G16" s="18"/>
      <c r="H16" s="28"/>
      <c r="I16" s="18"/>
      <c r="J16" s="72">
        <f t="shared" si="1"/>
        <v>-40887</v>
      </c>
      <c r="K16" s="72"/>
      <c r="L16" s="73">
        <v>-40887</v>
      </c>
      <c r="M16" s="73"/>
      <c r="N16" s="33"/>
      <c r="O16" s="33"/>
      <c r="P16" s="33"/>
      <c r="Q16" s="34"/>
    </row>
    <row r="17" spans="1:17" ht="54" customHeight="1">
      <c r="A17" s="47">
        <v>150121</v>
      </c>
      <c r="B17" s="48" t="s">
        <v>15</v>
      </c>
      <c r="C17" s="49">
        <v>6400</v>
      </c>
      <c r="D17" s="50" t="s">
        <v>13</v>
      </c>
      <c r="E17" s="102" t="s">
        <v>14</v>
      </c>
      <c r="F17" s="71" t="s">
        <v>99</v>
      </c>
      <c r="G17" s="18"/>
      <c r="H17" s="28"/>
      <c r="I17" s="18"/>
      <c r="J17" s="72">
        <f t="shared" si="1"/>
        <v>-46040</v>
      </c>
      <c r="K17" s="72"/>
      <c r="L17" s="73">
        <v>-46040</v>
      </c>
      <c r="M17" s="73"/>
      <c r="N17" s="33"/>
      <c r="O17" s="33"/>
      <c r="P17" s="33"/>
      <c r="Q17" s="34"/>
    </row>
    <row r="18" spans="1:17" ht="45.75" customHeight="1">
      <c r="A18" s="20">
        <v>150121</v>
      </c>
      <c r="B18" s="21" t="s">
        <v>15</v>
      </c>
      <c r="C18" s="16">
        <v>6400</v>
      </c>
      <c r="D18" s="15" t="s">
        <v>13</v>
      </c>
      <c r="E18" s="17" t="s">
        <v>14</v>
      </c>
      <c r="F18" s="70" t="s">
        <v>131</v>
      </c>
      <c r="G18" s="18">
        <v>314599</v>
      </c>
      <c r="H18" s="18">
        <v>100</v>
      </c>
      <c r="I18" s="18"/>
      <c r="J18" s="72">
        <f>K18+L18+M18</f>
        <v>314599</v>
      </c>
      <c r="K18" s="29">
        <v>160856</v>
      </c>
      <c r="L18" s="73">
        <v>153743</v>
      </c>
      <c r="M18" s="73"/>
      <c r="N18" s="36"/>
      <c r="O18" s="36"/>
      <c r="P18" s="36"/>
      <c r="Q18" s="35"/>
    </row>
    <row r="19" spans="1:17" ht="54" customHeight="1">
      <c r="A19" s="20">
        <v>150121</v>
      </c>
      <c r="B19" s="15" t="s">
        <v>15</v>
      </c>
      <c r="C19" s="16">
        <v>6400</v>
      </c>
      <c r="D19" s="15" t="s">
        <v>13</v>
      </c>
      <c r="E19" s="17" t="s">
        <v>14</v>
      </c>
      <c r="F19" s="70" t="s">
        <v>100</v>
      </c>
      <c r="G19" s="18">
        <v>31814</v>
      </c>
      <c r="H19" s="18">
        <v>100</v>
      </c>
      <c r="I19" s="18"/>
      <c r="J19" s="72">
        <f>K19+L19+M19</f>
        <v>-14689</v>
      </c>
      <c r="K19" s="29"/>
      <c r="L19" s="73">
        <v>-14689</v>
      </c>
      <c r="M19" s="73"/>
      <c r="N19" s="36"/>
      <c r="O19" s="36"/>
      <c r="P19" s="36"/>
      <c r="Q19" s="35"/>
    </row>
    <row r="20" spans="1:17" ht="49.5" customHeight="1">
      <c r="A20" s="20">
        <v>150121</v>
      </c>
      <c r="B20" s="15" t="s">
        <v>15</v>
      </c>
      <c r="C20" s="16">
        <v>6400</v>
      </c>
      <c r="D20" s="15" t="s">
        <v>13</v>
      </c>
      <c r="E20" s="17" t="s">
        <v>14</v>
      </c>
      <c r="F20" s="70" t="s">
        <v>132</v>
      </c>
      <c r="G20" s="18"/>
      <c r="H20" s="28"/>
      <c r="I20" s="18"/>
      <c r="J20" s="72">
        <f t="shared" ref="J20:J26" si="2">K20+L20+M20</f>
        <v>46563</v>
      </c>
      <c r="K20" s="29">
        <v>31874</v>
      </c>
      <c r="L20" s="73">
        <v>14689</v>
      </c>
      <c r="M20" s="73"/>
      <c r="N20" s="36"/>
      <c r="O20" s="36"/>
      <c r="P20" s="36"/>
      <c r="Q20" s="35"/>
    </row>
    <row r="21" spans="1:17" ht="54.75" customHeight="1">
      <c r="A21" s="20">
        <v>150121</v>
      </c>
      <c r="B21" s="15" t="s">
        <v>15</v>
      </c>
      <c r="C21" s="16">
        <v>6400</v>
      </c>
      <c r="D21" s="15" t="s">
        <v>13</v>
      </c>
      <c r="E21" s="17" t="s">
        <v>14</v>
      </c>
      <c r="F21" s="70" t="s">
        <v>101</v>
      </c>
      <c r="G21" s="18">
        <v>13896</v>
      </c>
      <c r="H21" s="18">
        <v>100</v>
      </c>
      <c r="I21" s="18"/>
      <c r="J21" s="72">
        <f t="shared" si="2"/>
        <v>13896</v>
      </c>
      <c r="K21" s="29">
        <v>13896</v>
      </c>
      <c r="L21" s="73"/>
      <c r="M21" s="73"/>
      <c r="N21" s="33"/>
      <c r="O21" s="33"/>
      <c r="P21" s="33"/>
      <c r="Q21" s="34"/>
    </row>
    <row r="22" spans="1:17" ht="54.75" customHeight="1">
      <c r="A22" s="20">
        <v>150121</v>
      </c>
      <c r="B22" s="15" t="s">
        <v>15</v>
      </c>
      <c r="C22" s="16">
        <v>6400</v>
      </c>
      <c r="D22" s="15" t="s">
        <v>13</v>
      </c>
      <c r="E22" s="17" t="s">
        <v>14</v>
      </c>
      <c r="F22" s="70" t="s">
        <v>133</v>
      </c>
      <c r="G22" s="18"/>
      <c r="H22" s="18"/>
      <c r="I22" s="18"/>
      <c r="J22" s="72">
        <f t="shared" si="2"/>
        <v>-18871</v>
      </c>
      <c r="K22" s="29"/>
      <c r="L22" s="73">
        <v>-18871</v>
      </c>
      <c r="M22" s="73"/>
      <c r="N22" s="33"/>
      <c r="O22" s="33"/>
      <c r="P22" s="33"/>
      <c r="Q22" s="34"/>
    </row>
    <row r="23" spans="1:17" ht="54.75" customHeight="1">
      <c r="A23" s="20">
        <v>150121</v>
      </c>
      <c r="B23" s="15" t="s">
        <v>15</v>
      </c>
      <c r="C23" s="16">
        <v>6400</v>
      </c>
      <c r="D23" s="15" t="s">
        <v>13</v>
      </c>
      <c r="E23" s="17" t="s">
        <v>14</v>
      </c>
      <c r="F23" s="70" t="s">
        <v>102</v>
      </c>
      <c r="G23" s="18">
        <v>49730</v>
      </c>
      <c r="H23" s="18">
        <v>100</v>
      </c>
      <c r="I23" s="18"/>
      <c r="J23" s="72">
        <f t="shared" si="2"/>
        <v>49730</v>
      </c>
      <c r="K23" s="29">
        <v>30859</v>
      </c>
      <c r="L23" s="73">
        <v>18871</v>
      </c>
      <c r="M23" s="73"/>
      <c r="N23" s="33"/>
      <c r="O23" s="33"/>
      <c r="P23" s="33"/>
      <c r="Q23" s="34"/>
    </row>
    <row r="24" spans="1:17" ht="54.75" customHeight="1">
      <c r="A24" s="20">
        <v>150121</v>
      </c>
      <c r="B24" s="15" t="s">
        <v>15</v>
      </c>
      <c r="C24" s="16">
        <v>6400</v>
      </c>
      <c r="D24" s="15" t="s">
        <v>13</v>
      </c>
      <c r="E24" s="17" t="s">
        <v>14</v>
      </c>
      <c r="F24" s="71" t="s">
        <v>103</v>
      </c>
      <c r="G24" s="18">
        <v>71545</v>
      </c>
      <c r="H24" s="18">
        <v>100</v>
      </c>
      <c r="I24" s="18"/>
      <c r="J24" s="72">
        <f t="shared" si="2"/>
        <v>71545</v>
      </c>
      <c r="K24" s="29">
        <v>71545</v>
      </c>
      <c r="L24" s="73"/>
      <c r="M24" s="73"/>
      <c r="N24" s="33"/>
      <c r="O24" s="33"/>
      <c r="P24" s="33"/>
      <c r="Q24" s="34"/>
    </row>
    <row r="25" spans="1:17" ht="54.75" customHeight="1">
      <c r="A25" s="20">
        <v>150121</v>
      </c>
      <c r="B25" s="15" t="s">
        <v>15</v>
      </c>
      <c r="C25" s="16">
        <v>6400</v>
      </c>
      <c r="D25" s="15" t="s">
        <v>13</v>
      </c>
      <c r="E25" s="17" t="s">
        <v>14</v>
      </c>
      <c r="F25" s="71" t="s">
        <v>104</v>
      </c>
      <c r="G25" s="18">
        <v>61927</v>
      </c>
      <c r="H25" s="18">
        <v>100</v>
      </c>
      <c r="I25" s="18"/>
      <c r="J25" s="72">
        <f t="shared" si="2"/>
        <v>61927</v>
      </c>
      <c r="K25" s="29">
        <v>61927</v>
      </c>
      <c r="L25" s="73"/>
      <c r="M25" s="73"/>
      <c r="N25" s="33"/>
      <c r="O25" s="33"/>
      <c r="P25" s="33"/>
      <c r="Q25" s="34"/>
    </row>
    <row r="26" spans="1:17" ht="55.5" customHeight="1">
      <c r="A26" s="20">
        <v>150121</v>
      </c>
      <c r="B26" s="15" t="s">
        <v>15</v>
      </c>
      <c r="C26" s="16">
        <v>6400</v>
      </c>
      <c r="D26" s="15" t="s">
        <v>13</v>
      </c>
      <c r="E26" s="17" t="s">
        <v>14</v>
      </c>
      <c r="F26" s="71" t="s">
        <v>105</v>
      </c>
      <c r="G26" s="18">
        <v>68277</v>
      </c>
      <c r="H26" s="28">
        <v>100</v>
      </c>
      <c r="I26" s="18"/>
      <c r="J26" s="72">
        <f t="shared" si="2"/>
        <v>68277</v>
      </c>
      <c r="K26" s="29">
        <v>68277</v>
      </c>
      <c r="L26" s="73"/>
      <c r="M26" s="73"/>
      <c r="N26" s="33"/>
      <c r="O26" s="33"/>
      <c r="P26" s="33"/>
      <c r="Q26" s="34"/>
    </row>
    <row r="27" spans="1:17" ht="57.75" customHeight="1">
      <c r="A27" s="20">
        <v>150121</v>
      </c>
      <c r="B27" s="15" t="s">
        <v>15</v>
      </c>
      <c r="C27" s="16">
        <v>6400</v>
      </c>
      <c r="D27" s="15" t="s">
        <v>13</v>
      </c>
      <c r="E27" s="17" t="s">
        <v>14</v>
      </c>
      <c r="F27" s="70" t="s">
        <v>106</v>
      </c>
      <c r="G27" s="95"/>
      <c r="H27" s="95"/>
      <c r="I27" s="95"/>
      <c r="J27" s="72">
        <f>K27+L27+M27</f>
        <v>200000</v>
      </c>
      <c r="K27" s="75">
        <v>200000</v>
      </c>
      <c r="L27" s="75"/>
      <c r="M27" s="75"/>
      <c r="N27" s="34"/>
      <c r="O27" s="34"/>
      <c r="P27" s="34"/>
      <c r="Q27" s="34"/>
    </row>
    <row r="28" spans="1:17" ht="55.5" customHeight="1">
      <c r="A28" s="20">
        <v>150121</v>
      </c>
      <c r="B28" s="15" t="s">
        <v>15</v>
      </c>
      <c r="C28" s="16">
        <v>6400</v>
      </c>
      <c r="D28" s="15" t="s">
        <v>13</v>
      </c>
      <c r="E28" s="17" t="s">
        <v>14</v>
      </c>
      <c r="F28" s="51" t="s">
        <v>107</v>
      </c>
      <c r="G28" s="95"/>
      <c r="H28" s="95"/>
      <c r="I28" s="95"/>
      <c r="J28" s="72">
        <f>K28+L28+M28</f>
        <v>0</v>
      </c>
      <c r="K28" s="75"/>
      <c r="L28" s="75">
        <v>-192022</v>
      </c>
      <c r="M28" s="75">
        <v>192022</v>
      </c>
      <c r="N28" s="34"/>
      <c r="O28" s="34"/>
      <c r="P28" s="34"/>
      <c r="Q28" s="34"/>
    </row>
    <row r="29" spans="1:17" ht="51.75" customHeight="1">
      <c r="A29" s="20">
        <v>150121</v>
      </c>
      <c r="B29" s="15" t="s">
        <v>15</v>
      </c>
      <c r="C29" s="16">
        <v>6400</v>
      </c>
      <c r="D29" s="15" t="s">
        <v>13</v>
      </c>
      <c r="E29" s="17" t="s">
        <v>14</v>
      </c>
      <c r="F29" s="64" t="s">
        <v>108</v>
      </c>
      <c r="G29" s="95"/>
      <c r="H29" s="95"/>
      <c r="I29" s="95"/>
      <c r="J29" s="72">
        <f>K29+L29+M29</f>
        <v>-104878</v>
      </c>
      <c r="K29" s="75"/>
      <c r="L29" s="75"/>
      <c r="M29" s="75">
        <v>-104878</v>
      </c>
      <c r="N29" s="34"/>
      <c r="O29" s="34"/>
      <c r="P29" s="34"/>
      <c r="Q29" s="34"/>
    </row>
    <row r="30" spans="1:17" ht="42.75" customHeight="1">
      <c r="A30" s="20">
        <v>170703</v>
      </c>
      <c r="B30" s="21" t="s">
        <v>17</v>
      </c>
      <c r="C30" s="16">
        <v>6650</v>
      </c>
      <c r="D30" s="15" t="s">
        <v>18</v>
      </c>
      <c r="E30" s="17" t="s">
        <v>16</v>
      </c>
      <c r="F30" s="67" t="s">
        <v>135</v>
      </c>
      <c r="G30" s="18"/>
      <c r="H30" s="28"/>
      <c r="I30" s="18"/>
      <c r="J30" s="72">
        <f>K30+L30+M30</f>
        <v>-100000</v>
      </c>
      <c r="K30" s="72"/>
      <c r="L30" s="73"/>
      <c r="M30" s="73">
        <v>-100000</v>
      </c>
      <c r="N30" s="33"/>
      <c r="O30" s="33"/>
      <c r="P30" s="33"/>
      <c r="Q30" s="34"/>
    </row>
    <row r="31" spans="1:17" ht="45.75" customHeight="1">
      <c r="A31" s="20">
        <v>170703</v>
      </c>
      <c r="B31" s="21" t="s">
        <v>17</v>
      </c>
      <c r="C31" s="16">
        <v>6650</v>
      </c>
      <c r="D31" s="15" t="s">
        <v>18</v>
      </c>
      <c r="E31" s="17" t="s">
        <v>16</v>
      </c>
      <c r="F31" s="92" t="s">
        <v>164</v>
      </c>
      <c r="G31" s="18"/>
      <c r="H31" s="28"/>
      <c r="I31" s="18"/>
      <c r="J31" s="72">
        <f>K31+L31+M31</f>
        <v>100000</v>
      </c>
      <c r="K31" s="72"/>
      <c r="L31" s="73"/>
      <c r="M31" s="73">
        <v>100000</v>
      </c>
      <c r="N31" s="33"/>
      <c r="O31" s="33"/>
      <c r="P31" s="33"/>
      <c r="Q31" s="34"/>
    </row>
    <row r="32" spans="1:17" ht="55.5" customHeight="1">
      <c r="A32" s="20">
        <v>170703</v>
      </c>
      <c r="B32" s="21" t="s">
        <v>17</v>
      </c>
      <c r="C32" s="16">
        <v>6650</v>
      </c>
      <c r="D32" s="15" t="s">
        <v>18</v>
      </c>
      <c r="E32" s="17" t="s">
        <v>16</v>
      </c>
      <c r="F32" s="92" t="s">
        <v>130</v>
      </c>
      <c r="G32" s="18">
        <v>1753669</v>
      </c>
      <c r="H32" s="28">
        <v>48.6</v>
      </c>
      <c r="I32" s="18"/>
      <c r="J32" s="72">
        <v>800000</v>
      </c>
      <c r="K32" s="72"/>
      <c r="L32" s="73"/>
      <c r="M32" s="73"/>
      <c r="N32" s="33"/>
      <c r="O32" s="33"/>
      <c r="P32" s="33"/>
      <c r="Q32" s="34"/>
    </row>
    <row r="33" spans="1:17" ht="50.25" customHeight="1">
      <c r="A33" s="20">
        <v>170703</v>
      </c>
      <c r="B33" s="21" t="s">
        <v>17</v>
      </c>
      <c r="C33" s="16">
        <v>6650</v>
      </c>
      <c r="D33" s="15" t="s">
        <v>18</v>
      </c>
      <c r="E33" s="17" t="s">
        <v>16</v>
      </c>
      <c r="F33" s="67" t="s">
        <v>136</v>
      </c>
      <c r="G33" s="18"/>
      <c r="H33" s="28"/>
      <c r="I33" s="18"/>
      <c r="J33" s="72">
        <f>K33+L33+M33</f>
        <v>-35000</v>
      </c>
      <c r="K33" s="72"/>
      <c r="L33" s="73">
        <v>-35000</v>
      </c>
      <c r="M33" s="73"/>
      <c r="N33" s="33"/>
      <c r="O33" s="33"/>
      <c r="P33" s="33"/>
      <c r="Q33" s="34"/>
    </row>
    <row r="34" spans="1:17" ht="55.5" customHeight="1">
      <c r="A34" s="20">
        <v>170703</v>
      </c>
      <c r="B34" s="21" t="s">
        <v>17</v>
      </c>
      <c r="C34" s="16">
        <v>6650</v>
      </c>
      <c r="D34" s="15" t="s">
        <v>18</v>
      </c>
      <c r="E34" s="17" t="s">
        <v>16</v>
      </c>
      <c r="F34" s="67" t="s">
        <v>137</v>
      </c>
      <c r="G34" s="18"/>
      <c r="H34" s="28"/>
      <c r="I34" s="18"/>
      <c r="J34" s="72">
        <f>K34+L34+M34</f>
        <v>35000</v>
      </c>
      <c r="K34" s="72"/>
      <c r="L34" s="73">
        <v>35000</v>
      </c>
      <c r="M34" s="73"/>
      <c r="N34" s="33"/>
      <c r="O34" s="33"/>
      <c r="P34" s="33"/>
      <c r="Q34" s="34"/>
    </row>
    <row r="35" spans="1:17" ht="55.5" customHeight="1">
      <c r="A35" s="20">
        <v>170703</v>
      </c>
      <c r="B35" s="21" t="s">
        <v>17</v>
      </c>
      <c r="C35" s="16">
        <v>6650</v>
      </c>
      <c r="D35" s="15" t="s">
        <v>18</v>
      </c>
      <c r="E35" s="17" t="s">
        <v>16</v>
      </c>
      <c r="F35" s="67" t="s">
        <v>138</v>
      </c>
      <c r="G35" s="18"/>
      <c r="H35" s="28"/>
      <c r="I35" s="18"/>
      <c r="J35" s="72">
        <f>K35+L35+M35</f>
        <v>-319143</v>
      </c>
      <c r="K35" s="72"/>
      <c r="L35" s="73">
        <v>-212076</v>
      </c>
      <c r="M35" s="73">
        <v>-107067</v>
      </c>
      <c r="N35" s="33"/>
      <c r="O35" s="33"/>
      <c r="P35" s="33"/>
      <c r="Q35" s="34"/>
    </row>
    <row r="36" spans="1:17" ht="55.5" customHeight="1">
      <c r="A36" s="20">
        <v>170703</v>
      </c>
      <c r="B36" s="21" t="s">
        <v>17</v>
      </c>
      <c r="C36" s="16">
        <v>6650</v>
      </c>
      <c r="D36" s="15" t="s">
        <v>18</v>
      </c>
      <c r="E36" s="17" t="s">
        <v>16</v>
      </c>
      <c r="F36" s="67" t="s">
        <v>139</v>
      </c>
      <c r="G36" s="18"/>
      <c r="H36" s="28"/>
      <c r="I36" s="18"/>
      <c r="J36" s="72">
        <f>K36+L36+M36</f>
        <v>319143</v>
      </c>
      <c r="K36" s="72"/>
      <c r="L36" s="73">
        <v>212076</v>
      </c>
      <c r="M36" s="73">
        <v>107067</v>
      </c>
      <c r="N36" s="33"/>
      <c r="O36" s="33"/>
      <c r="P36" s="33"/>
      <c r="Q36" s="34"/>
    </row>
    <row r="37" spans="1:17" ht="48" customHeight="1">
      <c r="A37" s="20">
        <v>170703</v>
      </c>
      <c r="B37" s="21" t="s">
        <v>17</v>
      </c>
      <c r="C37" s="16">
        <v>6650</v>
      </c>
      <c r="D37" s="15" t="s">
        <v>18</v>
      </c>
      <c r="E37" s="17" t="s">
        <v>16</v>
      </c>
      <c r="F37" s="65" t="s">
        <v>76</v>
      </c>
      <c r="G37" s="18"/>
      <c r="H37" s="28"/>
      <c r="I37" s="28"/>
      <c r="J37" s="72">
        <f>K37+L37+M37</f>
        <v>-6922</v>
      </c>
      <c r="K37" s="72"/>
      <c r="L37" s="73">
        <v>-6922</v>
      </c>
      <c r="M37" s="73"/>
      <c r="N37" s="33"/>
      <c r="O37" s="33"/>
      <c r="P37" s="33"/>
      <c r="Q37" s="34"/>
    </row>
    <row r="38" spans="1:17" ht="43.5" customHeight="1">
      <c r="A38" s="20">
        <v>170703</v>
      </c>
      <c r="B38" s="21" t="s">
        <v>17</v>
      </c>
      <c r="C38" s="16">
        <v>6650</v>
      </c>
      <c r="D38" s="15" t="s">
        <v>18</v>
      </c>
      <c r="E38" s="17" t="s">
        <v>16</v>
      </c>
      <c r="F38" s="66" t="s">
        <v>77</v>
      </c>
      <c r="G38" s="18"/>
      <c r="H38" s="28"/>
      <c r="I38" s="18"/>
      <c r="J38" s="72">
        <f t="shared" ref="J38:J55" si="3">K38+L38+M38</f>
        <v>-265507</v>
      </c>
      <c r="K38" s="72"/>
      <c r="L38" s="73">
        <v>-265507</v>
      </c>
      <c r="M38" s="73"/>
      <c r="N38" s="33"/>
      <c r="O38" s="33"/>
      <c r="P38" s="33"/>
      <c r="Q38" s="33"/>
    </row>
    <row r="39" spans="1:17" ht="41.25" customHeight="1">
      <c r="A39" s="20">
        <v>170703</v>
      </c>
      <c r="B39" s="21" t="s">
        <v>17</v>
      </c>
      <c r="C39" s="16">
        <v>6650</v>
      </c>
      <c r="D39" s="15" t="s">
        <v>18</v>
      </c>
      <c r="E39" s="17" t="s">
        <v>16</v>
      </c>
      <c r="F39" s="66" t="s">
        <v>78</v>
      </c>
      <c r="G39" s="18"/>
      <c r="H39" s="28"/>
      <c r="I39" s="18"/>
      <c r="J39" s="72">
        <f t="shared" si="3"/>
        <v>-392570</v>
      </c>
      <c r="K39" s="72"/>
      <c r="L39" s="73">
        <v>-392221</v>
      </c>
      <c r="M39" s="73">
        <v>-349</v>
      </c>
      <c r="N39" s="33"/>
      <c r="O39" s="33"/>
      <c r="P39" s="33"/>
      <c r="Q39" s="34"/>
    </row>
    <row r="40" spans="1:17" ht="48.75" customHeight="1">
      <c r="A40" s="20">
        <v>170703</v>
      </c>
      <c r="B40" s="21" t="s">
        <v>17</v>
      </c>
      <c r="C40" s="16">
        <v>6650</v>
      </c>
      <c r="D40" s="15" t="s">
        <v>36</v>
      </c>
      <c r="E40" s="17" t="s">
        <v>16</v>
      </c>
      <c r="F40" s="67" t="s">
        <v>79</v>
      </c>
      <c r="G40" s="18"/>
      <c r="H40" s="28"/>
      <c r="I40" s="18"/>
      <c r="J40" s="72">
        <f t="shared" si="3"/>
        <v>-36339</v>
      </c>
      <c r="K40" s="72"/>
      <c r="L40" s="73">
        <v>-4203</v>
      </c>
      <c r="M40" s="73">
        <v>-32136</v>
      </c>
      <c r="N40" s="34"/>
      <c r="O40" s="34"/>
      <c r="P40" s="34"/>
      <c r="Q40" s="34"/>
    </row>
    <row r="41" spans="1:17" ht="38.25" customHeight="1">
      <c r="A41" s="20">
        <v>170703</v>
      </c>
      <c r="B41" s="21" t="s">
        <v>17</v>
      </c>
      <c r="C41" s="16">
        <v>6650</v>
      </c>
      <c r="D41" s="15" t="s">
        <v>18</v>
      </c>
      <c r="E41" s="17" t="s">
        <v>16</v>
      </c>
      <c r="F41" s="68" t="s">
        <v>80</v>
      </c>
      <c r="G41" s="18"/>
      <c r="H41" s="28"/>
      <c r="I41" s="18"/>
      <c r="J41" s="72">
        <f t="shared" si="3"/>
        <v>-8222</v>
      </c>
      <c r="K41" s="72"/>
      <c r="L41" s="73">
        <v>-8222</v>
      </c>
      <c r="M41" s="73"/>
      <c r="N41" s="34"/>
      <c r="O41" s="34"/>
      <c r="P41" s="34"/>
      <c r="Q41" s="34"/>
    </row>
    <row r="42" spans="1:17" ht="40.5" customHeight="1">
      <c r="A42" s="20">
        <v>170703</v>
      </c>
      <c r="B42" s="21" t="s">
        <v>17</v>
      </c>
      <c r="C42" s="16">
        <v>6650</v>
      </c>
      <c r="D42" s="15" t="s">
        <v>18</v>
      </c>
      <c r="E42" s="17" t="s">
        <v>16</v>
      </c>
      <c r="F42" s="68" t="s">
        <v>81</v>
      </c>
      <c r="G42" s="18"/>
      <c r="H42" s="28"/>
      <c r="I42" s="18"/>
      <c r="J42" s="72">
        <f t="shared" si="3"/>
        <v>-10650</v>
      </c>
      <c r="K42" s="72"/>
      <c r="L42" s="73">
        <v>-10650</v>
      </c>
      <c r="M42" s="73"/>
      <c r="N42" s="34"/>
      <c r="O42" s="34"/>
      <c r="P42" s="34"/>
      <c r="Q42" s="34"/>
    </row>
    <row r="43" spans="1:17" ht="40.5" customHeight="1">
      <c r="A43" s="20">
        <v>170703</v>
      </c>
      <c r="B43" s="21" t="s">
        <v>17</v>
      </c>
      <c r="C43" s="16">
        <v>6650</v>
      </c>
      <c r="D43" s="15" t="s">
        <v>18</v>
      </c>
      <c r="E43" s="17" t="s">
        <v>16</v>
      </c>
      <c r="F43" s="66" t="s">
        <v>82</v>
      </c>
      <c r="G43" s="18"/>
      <c r="H43" s="28"/>
      <c r="I43" s="18"/>
      <c r="J43" s="72">
        <f t="shared" si="3"/>
        <v>-19571</v>
      </c>
      <c r="K43" s="72"/>
      <c r="L43" s="73">
        <v>-19571</v>
      </c>
      <c r="M43" s="73"/>
      <c r="N43" s="34"/>
      <c r="O43" s="34"/>
      <c r="P43" s="34"/>
      <c r="Q43" s="34"/>
    </row>
    <row r="44" spans="1:17" ht="36.75" customHeight="1">
      <c r="A44" s="20">
        <v>170703</v>
      </c>
      <c r="B44" s="21" t="s">
        <v>17</v>
      </c>
      <c r="C44" s="16">
        <v>6650</v>
      </c>
      <c r="D44" s="15" t="s">
        <v>18</v>
      </c>
      <c r="E44" s="17" t="s">
        <v>16</v>
      </c>
      <c r="F44" s="66" t="s">
        <v>83</v>
      </c>
      <c r="G44" s="18"/>
      <c r="H44" s="28"/>
      <c r="I44" s="18"/>
      <c r="J44" s="72">
        <f t="shared" si="3"/>
        <v>-246416</v>
      </c>
      <c r="K44" s="72"/>
      <c r="L44" s="73">
        <v>-246416</v>
      </c>
      <c r="M44" s="73"/>
      <c r="N44" s="34"/>
      <c r="O44" s="34"/>
      <c r="P44" s="34"/>
      <c r="Q44" s="34"/>
    </row>
    <row r="45" spans="1:17" ht="48" customHeight="1">
      <c r="A45" s="20">
        <v>170703</v>
      </c>
      <c r="B45" s="21" t="s">
        <v>17</v>
      </c>
      <c r="C45" s="16">
        <v>6650</v>
      </c>
      <c r="D45" s="15" t="s">
        <v>18</v>
      </c>
      <c r="E45" s="17" t="s">
        <v>16</v>
      </c>
      <c r="F45" s="66" t="s">
        <v>84</v>
      </c>
      <c r="G45" s="18"/>
      <c r="H45" s="28"/>
      <c r="I45" s="18"/>
      <c r="J45" s="72">
        <f t="shared" si="3"/>
        <v>-768</v>
      </c>
      <c r="K45" s="74"/>
      <c r="L45" s="76">
        <v>-768</v>
      </c>
      <c r="M45" s="76"/>
      <c r="N45" s="34"/>
      <c r="O45" s="34"/>
      <c r="P45" s="34"/>
      <c r="Q45" s="34"/>
    </row>
    <row r="46" spans="1:17" ht="54.75" customHeight="1">
      <c r="A46" s="20">
        <v>170703</v>
      </c>
      <c r="B46" s="21" t="s">
        <v>17</v>
      </c>
      <c r="C46" s="16">
        <v>6650</v>
      </c>
      <c r="D46" s="15" t="s">
        <v>18</v>
      </c>
      <c r="E46" s="17" t="s">
        <v>16</v>
      </c>
      <c r="F46" s="67" t="s">
        <v>85</v>
      </c>
      <c r="G46" s="18"/>
      <c r="H46" s="28"/>
      <c r="I46" s="18"/>
      <c r="J46" s="72">
        <f t="shared" si="3"/>
        <v>-12909</v>
      </c>
      <c r="K46" s="72"/>
      <c r="L46" s="73"/>
      <c r="M46" s="73">
        <v>-12909</v>
      </c>
      <c r="N46" s="34"/>
      <c r="O46" s="34"/>
      <c r="P46" s="34"/>
      <c r="Q46" s="34"/>
    </row>
    <row r="47" spans="1:17" ht="48" customHeight="1">
      <c r="A47" s="20">
        <v>170703</v>
      </c>
      <c r="B47" s="21" t="s">
        <v>17</v>
      </c>
      <c r="C47" s="16">
        <v>6650</v>
      </c>
      <c r="D47" s="15" t="s">
        <v>18</v>
      </c>
      <c r="E47" s="17" t="s">
        <v>16</v>
      </c>
      <c r="F47" s="68" t="s">
        <v>86</v>
      </c>
      <c r="G47" s="18">
        <v>3286436</v>
      </c>
      <c r="H47" s="28">
        <v>19.100000000000001</v>
      </c>
      <c r="I47" s="18"/>
      <c r="J47" s="72">
        <f t="shared" si="3"/>
        <v>627623</v>
      </c>
      <c r="K47" s="29">
        <v>627623</v>
      </c>
      <c r="L47" s="73"/>
      <c r="M47" s="73"/>
      <c r="N47" s="34"/>
      <c r="O47" s="34"/>
      <c r="P47" s="34"/>
      <c r="Q47" s="34"/>
    </row>
    <row r="48" spans="1:17" ht="52.5" customHeight="1">
      <c r="A48" s="20">
        <v>170703</v>
      </c>
      <c r="B48" s="21" t="s">
        <v>17</v>
      </c>
      <c r="C48" s="16">
        <v>6650</v>
      </c>
      <c r="D48" s="15" t="s">
        <v>18</v>
      </c>
      <c r="E48" s="17" t="s">
        <v>16</v>
      </c>
      <c r="F48" s="67" t="s">
        <v>87</v>
      </c>
      <c r="G48" s="54">
        <v>975413</v>
      </c>
      <c r="H48" s="100">
        <v>96.2</v>
      </c>
      <c r="I48" s="12"/>
      <c r="J48" s="72">
        <f t="shared" si="3"/>
        <v>370000</v>
      </c>
      <c r="K48" s="72"/>
      <c r="L48" s="73">
        <v>370000</v>
      </c>
      <c r="M48" s="73"/>
      <c r="N48" s="34"/>
      <c r="O48" s="34"/>
      <c r="P48" s="34"/>
      <c r="Q48" s="34"/>
    </row>
    <row r="49" spans="1:17" ht="42.75" customHeight="1">
      <c r="A49" s="20">
        <v>170703</v>
      </c>
      <c r="B49" s="21" t="s">
        <v>17</v>
      </c>
      <c r="C49" s="16">
        <v>6650</v>
      </c>
      <c r="D49" s="15" t="s">
        <v>18</v>
      </c>
      <c r="E49" s="17" t="s">
        <v>16</v>
      </c>
      <c r="F49" s="67" t="s">
        <v>88</v>
      </c>
      <c r="G49" s="54"/>
      <c r="H49" s="54"/>
      <c r="I49" s="12"/>
      <c r="J49" s="72">
        <f t="shared" si="3"/>
        <v>-30000</v>
      </c>
      <c r="K49" s="72"/>
      <c r="L49" s="73">
        <v>-30000</v>
      </c>
      <c r="M49" s="73"/>
      <c r="N49" s="34"/>
      <c r="O49" s="34"/>
      <c r="P49" s="34"/>
      <c r="Q49" s="34"/>
    </row>
    <row r="50" spans="1:17" ht="41.25" customHeight="1">
      <c r="A50" s="20">
        <v>170703</v>
      </c>
      <c r="B50" s="21" t="s">
        <v>17</v>
      </c>
      <c r="C50" s="16">
        <v>6650</v>
      </c>
      <c r="D50" s="15" t="s">
        <v>18</v>
      </c>
      <c r="E50" s="17" t="s">
        <v>16</v>
      </c>
      <c r="F50" s="67" t="s">
        <v>140</v>
      </c>
      <c r="G50" s="18">
        <v>330000</v>
      </c>
      <c r="H50" s="18">
        <v>100</v>
      </c>
      <c r="I50" s="18"/>
      <c r="J50" s="72">
        <f t="shared" si="3"/>
        <v>330000</v>
      </c>
      <c r="K50" s="72"/>
      <c r="L50" s="73">
        <v>330000</v>
      </c>
      <c r="M50" s="73"/>
      <c r="N50" s="34"/>
      <c r="O50" s="34"/>
      <c r="P50" s="34"/>
      <c r="Q50" s="34"/>
    </row>
    <row r="51" spans="1:17" ht="55.5" customHeight="1">
      <c r="A51" s="20">
        <v>170703</v>
      </c>
      <c r="B51" s="21" t="s">
        <v>17</v>
      </c>
      <c r="C51" s="16">
        <v>6650</v>
      </c>
      <c r="D51" s="15" t="s">
        <v>18</v>
      </c>
      <c r="E51" s="17" t="s">
        <v>16</v>
      </c>
      <c r="F51" s="67" t="s">
        <v>89</v>
      </c>
      <c r="G51" s="18"/>
      <c r="H51" s="18"/>
      <c r="I51" s="18"/>
      <c r="J51" s="72">
        <f t="shared" si="3"/>
        <v>-669836</v>
      </c>
      <c r="K51" s="72"/>
      <c r="L51" s="73">
        <v>-669836</v>
      </c>
      <c r="M51" s="73"/>
      <c r="N51" s="34"/>
      <c r="O51" s="34"/>
      <c r="P51" s="34"/>
      <c r="Q51" s="34"/>
    </row>
    <row r="52" spans="1:17" ht="52.5" customHeight="1">
      <c r="A52" s="20">
        <v>170703</v>
      </c>
      <c r="B52" s="21" t="s">
        <v>17</v>
      </c>
      <c r="C52" s="16">
        <v>6650</v>
      </c>
      <c r="D52" s="15" t="s">
        <v>18</v>
      </c>
      <c r="E52" s="17" t="s">
        <v>16</v>
      </c>
      <c r="F52" s="67" t="s">
        <v>141</v>
      </c>
      <c r="G52" s="18">
        <v>777836</v>
      </c>
      <c r="H52" s="18">
        <v>100</v>
      </c>
      <c r="I52" s="18"/>
      <c r="J52" s="72">
        <f t="shared" si="3"/>
        <v>777836</v>
      </c>
      <c r="K52" s="72"/>
      <c r="L52" s="73">
        <v>777836</v>
      </c>
      <c r="M52" s="73"/>
      <c r="N52" s="34"/>
      <c r="O52" s="34"/>
      <c r="P52" s="34"/>
      <c r="Q52" s="34"/>
    </row>
    <row r="53" spans="1:17" ht="52.5" customHeight="1">
      <c r="A53" s="20">
        <v>170703</v>
      </c>
      <c r="B53" s="21" t="s">
        <v>17</v>
      </c>
      <c r="C53" s="16">
        <v>6650</v>
      </c>
      <c r="D53" s="15" t="s">
        <v>18</v>
      </c>
      <c r="E53" s="17" t="s">
        <v>16</v>
      </c>
      <c r="F53" s="114" t="s">
        <v>90</v>
      </c>
      <c r="G53" s="18"/>
      <c r="H53" s="18"/>
      <c r="I53" s="18"/>
      <c r="J53" s="72">
        <f t="shared" si="3"/>
        <v>-450000</v>
      </c>
      <c r="K53" s="72"/>
      <c r="L53" s="73">
        <v>-450000</v>
      </c>
      <c r="M53" s="73"/>
      <c r="N53" s="34"/>
      <c r="O53" s="34"/>
      <c r="P53" s="34"/>
      <c r="Q53" s="34"/>
    </row>
    <row r="54" spans="1:17" ht="54" customHeight="1">
      <c r="A54" s="20">
        <v>170703</v>
      </c>
      <c r="B54" s="21" t="s">
        <v>17</v>
      </c>
      <c r="C54" s="16">
        <v>6650</v>
      </c>
      <c r="D54" s="15" t="s">
        <v>18</v>
      </c>
      <c r="E54" s="17" t="s">
        <v>16</v>
      </c>
      <c r="F54" s="67" t="s">
        <v>142</v>
      </c>
      <c r="G54" s="18">
        <v>984000</v>
      </c>
      <c r="H54" s="18">
        <v>100</v>
      </c>
      <c r="I54" s="28"/>
      <c r="J54" s="72">
        <f t="shared" si="3"/>
        <v>984000</v>
      </c>
      <c r="K54" s="29">
        <v>360035</v>
      </c>
      <c r="L54" s="73">
        <v>623965</v>
      </c>
      <c r="M54" s="73"/>
      <c r="N54" s="34"/>
      <c r="O54" s="34"/>
      <c r="P54" s="34"/>
      <c r="Q54" s="34"/>
    </row>
    <row r="55" spans="1:17" ht="48" customHeight="1">
      <c r="A55" s="20">
        <v>170703</v>
      </c>
      <c r="B55" s="21" t="s">
        <v>17</v>
      </c>
      <c r="C55" s="16">
        <v>6650</v>
      </c>
      <c r="D55" s="15" t="s">
        <v>18</v>
      </c>
      <c r="E55" s="17" t="s">
        <v>16</v>
      </c>
      <c r="F55" s="67" t="s">
        <v>91</v>
      </c>
      <c r="G55" s="18">
        <v>200000</v>
      </c>
      <c r="H55" s="18">
        <v>100</v>
      </c>
      <c r="I55" s="18"/>
      <c r="J55" s="72">
        <f t="shared" si="3"/>
        <v>200000</v>
      </c>
      <c r="K55" s="29">
        <v>200000</v>
      </c>
      <c r="L55" s="73"/>
      <c r="M55" s="73"/>
      <c r="N55" s="34"/>
      <c r="O55" s="34"/>
      <c r="P55" s="34"/>
      <c r="Q55" s="34"/>
    </row>
    <row r="56" spans="1:17" ht="40.5" customHeight="1">
      <c r="A56" s="20">
        <v>170703</v>
      </c>
      <c r="B56" s="21" t="s">
        <v>17</v>
      </c>
      <c r="C56" s="16">
        <v>6650</v>
      </c>
      <c r="D56" s="15" t="s">
        <v>18</v>
      </c>
      <c r="E56" s="17" t="s">
        <v>16</v>
      </c>
      <c r="F56" s="66" t="s">
        <v>92</v>
      </c>
      <c r="G56" s="18">
        <v>100000</v>
      </c>
      <c r="H56" s="18">
        <v>100</v>
      </c>
      <c r="I56" s="18"/>
      <c r="J56" s="72">
        <f>K56+L56+M56</f>
        <v>100000</v>
      </c>
      <c r="K56" s="29">
        <v>100000</v>
      </c>
      <c r="L56" s="73"/>
      <c r="M56" s="73"/>
      <c r="N56" s="34"/>
      <c r="O56" s="34"/>
      <c r="P56" s="34"/>
      <c r="Q56" s="34"/>
    </row>
    <row r="57" spans="1:17" ht="40.5" customHeight="1">
      <c r="A57" s="20">
        <v>170703</v>
      </c>
      <c r="B57" s="21" t="s">
        <v>17</v>
      </c>
      <c r="C57" s="16">
        <v>6650</v>
      </c>
      <c r="D57" s="15" t="s">
        <v>18</v>
      </c>
      <c r="E57" s="17" t="s">
        <v>16</v>
      </c>
      <c r="F57" s="67" t="s">
        <v>134</v>
      </c>
      <c r="G57" s="18"/>
      <c r="H57" s="28"/>
      <c r="I57" s="18"/>
      <c r="J57" s="72">
        <f>K57+L57+M57</f>
        <v>-200000</v>
      </c>
      <c r="K57" s="29"/>
      <c r="L57" s="73"/>
      <c r="M57" s="73">
        <v>-200000</v>
      </c>
      <c r="N57" s="98"/>
      <c r="O57" s="34"/>
      <c r="P57" s="34"/>
      <c r="Q57" s="34"/>
    </row>
    <row r="58" spans="1:17" ht="49.5" customHeight="1">
      <c r="A58" s="20">
        <v>170703</v>
      </c>
      <c r="B58" s="21" t="s">
        <v>17</v>
      </c>
      <c r="C58" s="16">
        <v>6650</v>
      </c>
      <c r="D58" s="15" t="s">
        <v>18</v>
      </c>
      <c r="E58" s="17" t="s">
        <v>16</v>
      </c>
      <c r="F58" s="67" t="s">
        <v>143</v>
      </c>
      <c r="G58" s="18">
        <v>36978900</v>
      </c>
      <c r="H58" s="28">
        <v>67.3</v>
      </c>
      <c r="I58" s="28"/>
      <c r="J58" s="72">
        <f>K58+L58+M58</f>
        <v>300000</v>
      </c>
      <c r="K58" s="29">
        <v>100000</v>
      </c>
      <c r="L58" s="73">
        <v>192022</v>
      </c>
      <c r="M58" s="73">
        <v>7978</v>
      </c>
      <c r="N58" s="34"/>
      <c r="O58" s="34"/>
      <c r="P58" s="34"/>
      <c r="Q58" s="34"/>
    </row>
    <row r="59" spans="1:17" ht="73.5" customHeight="1">
      <c r="A59" s="20">
        <v>170703</v>
      </c>
      <c r="B59" s="21" t="s">
        <v>17</v>
      </c>
      <c r="C59" s="16">
        <v>6650</v>
      </c>
      <c r="D59" s="15" t="s">
        <v>18</v>
      </c>
      <c r="E59" s="17" t="s">
        <v>16</v>
      </c>
      <c r="F59" s="17" t="s">
        <v>129</v>
      </c>
      <c r="G59" s="18">
        <v>36978900</v>
      </c>
      <c r="H59" s="28">
        <v>67.3</v>
      </c>
      <c r="I59" s="18"/>
      <c r="J59" s="72">
        <v>10000000</v>
      </c>
      <c r="K59" s="29"/>
      <c r="L59" s="73"/>
      <c r="M59" s="73"/>
      <c r="N59" s="34"/>
      <c r="O59" s="34"/>
      <c r="P59" s="34"/>
      <c r="Q59" s="34"/>
    </row>
    <row r="60" spans="1:17" ht="34.5" customHeight="1">
      <c r="A60" s="20">
        <v>250404</v>
      </c>
      <c r="B60" s="21" t="s">
        <v>43</v>
      </c>
      <c r="C60" s="16">
        <v>8600</v>
      </c>
      <c r="D60" s="15" t="s">
        <v>44</v>
      </c>
      <c r="E60" s="41" t="s">
        <v>42</v>
      </c>
      <c r="F60" s="55" t="s">
        <v>73</v>
      </c>
      <c r="G60" s="42"/>
      <c r="H60" s="28"/>
      <c r="I60" s="18"/>
      <c r="J60" s="74">
        <f>K60+L60+M60</f>
        <v>18322</v>
      </c>
      <c r="K60" s="74"/>
      <c r="L60" s="73"/>
      <c r="M60" s="29">
        <v>18322</v>
      </c>
      <c r="N60" s="34"/>
      <c r="O60" s="34"/>
      <c r="P60" s="34"/>
      <c r="Q60" s="34"/>
    </row>
    <row r="61" spans="1:17" ht="34.5" customHeight="1">
      <c r="A61" s="20">
        <v>250404</v>
      </c>
      <c r="B61" s="21" t="s">
        <v>43</v>
      </c>
      <c r="C61" s="16">
        <v>8600</v>
      </c>
      <c r="D61" s="15" t="s">
        <v>44</v>
      </c>
      <c r="E61" s="41" t="s">
        <v>42</v>
      </c>
      <c r="F61" s="55" t="s">
        <v>74</v>
      </c>
      <c r="G61" s="42"/>
      <c r="H61" s="28"/>
      <c r="I61" s="18"/>
      <c r="J61" s="74">
        <f>K61+L61+M61</f>
        <v>31556</v>
      </c>
      <c r="K61" s="74"/>
      <c r="L61" s="73"/>
      <c r="M61" s="29">
        <v>31556</v>
      </c>
      <c r="N61" s="34"/>
      <c r="O61" s="34"/>
      <c r="P61" s="34"/>
      <c r="Q61" s="34"/>
    </row>
    <row r="62" spans="1:17" ht="34.5" customHeight="1">
      <c r="A62" s="20">
        <v>250404</v>
      </c>
      <c r="B62" s="21" t="s">
        <v>43</v>
      </c>
      <c r="C62" s="16">
        <v>8600</v>
      </c>
      <c r="D62" s="15" t="s">
        <v>44</v>
      </c>
      <c r="E62" s="41" t="s">
        <v>42</v>
      </c>
      <c r="F62" s="55" t="s">
        <v>75</v>
      </c>
      <c r="G62" s="42"/>
      <c r="H62" s="28"/>
      <c r="I62" s="18"/>
      <c r="J62" s="74">
        <f>K62+L62+M62</f>
        <v>30000</v>
      </c>
      <c r="K62" s="74"/>
      <c r="L62" s="73"/>
      <c r="M62" s="29">
        <v>30000</v>
      </c>
      <c r="N62" s="34"/>
      <c r="O62" s="34"/>
      <c r="P62" s="34"/>
      <c r="Q62" s="34"/>
    </row>
    <row r="63" spans="1:17" ht="34.5" customHeight="1">
      <c r="A63" s="20">
        <v>250404</v>
      </c>
      <c r="B63" s="21" t="s">
        <v>43</v>
      </c>
      <c r="C63" s="16">
        <v>8600</v>
      </c>
      <c r="D63" s="15" t="s">
        <v>44</v>
      </c>
      <c r="E63" s="41" t="s">
        <v>42</v>
      </c>
      <c r="F63" s="92" t="s">
        <v>11</v>
      </c>
      <c r="G63" s="18"/>
      <c r="H63" s="28"/>
      <c r="I63" s="18"/>
      <c r="J63" s="74">
        <f>K63+L63+M63</f>
        <v>43000</v>
      </c>
      <c r="K63" s="72"/>
      <c r="L63" s="73">
        <v>43000</v>
      </c>
      <c r="M63" s="29"/>
      <c r="N63" s="34"/>
      <c r="O63" s="34"/>
      <c r="P63" s="34"/>
      <c r="Q63" s="34"/>
    </row>
    <row r="64" spans="1:17" ht="34.5" customHeight="1">
      <c r="A64" s="20">
        <v>250404</v>
      </c>
      <c r="B64" s="21" t="s">
        <v>43</v>
      </c>
      <c r="C64" s="16">
        <v>8600</v>
      </c>
      <c r="D64" s="15" t="s">
        <v>44</v>
      </c>
      <c r="E64" s="41" t="s">
        <v>42</v>
      </c>
      <c r="F64" s="109" t="s">
        <v>147</v>
      </c>
      <c r="G64" s="18"/>
      <c r="H64" s="28"/>
      <c r="I64" s="18"/>
      <c r="J64" s="74">
        <f t="shared" ref="J64:J80" si="4">K64+L64+M64</f>
        <v>-5130</v>
      </c>
      <c r="K64" s="72"/>
      <c r="L64" s="73"/>
      <c r="M64" s="29">
        <v>-5130</v>
      </c>
      <c r="N64" s="34"/>
      <c r="O64" s="34"/>
      <c r="P64" s="34"/>
      <c r="Q64" s="34"/>
    </row>
    <row r="65" spans="1:17" ht="34.5" customHeight="1">
      <c r="A65" s="20">
        <v>250404</v>
      </c>
      <c r="B65" s="21" t="s">
        <v>43</v>
      </c>
      <c r="C65" s="16">
        <v>8600</v>
      </c>
      <c r="D65" s="15" t="s">
        <v>44</v>
      </c>
      <c r="E65" s="41" t="s">
        <v>42</v>
      </c>
      <c r="F65" s="110" t="s">
        <v>148</v>
      </c>
      <c r="G65" s="18"/>
      <c r="H65" s="28"/>
      <c r="I65" s="18"/>
      <c r="J65" s="74">
        <f t="shared" si="4"/>
        <v>-3850</v>
      </c>
      <c r="K65" s="72"/>
      <c r="L65" s="73"/>
      <c r="M65" s="29">
        <v>-3850</v>
      </c>
      <c r="N65" s="34"/>
      <c r="O65" s="34"/>
      <c r="P65" s="34"/>
      <c r="Q65" s="34"/>
    </row>
    <row r="66" spans="1:17" ht="34.5" customHeight="1">
      <c r="A66" s="20">
        <v>250404</v>
      </c>
      <c r="B66" s="21" t="s">
        <v>43</v>
      </c>
      <c r="C66" s="16">
        <v>8600</v>
      </c>
      <c r="D66" s="15" t="s">
        <v>44</v>
      </c>
      <c r="E66" s="41" t="s">
        <v>42</v>
      </c>
      <c r="F66" s="109" t="s">
        <v>149</v>
      </c>
      <c r="G66" s="18"/>
      <c r="H66" s="28"/>
      <c r="I66" s="18"/>
      <c r="J66" s="74">
        <f t="shared" si="4"/>
        <v>-3850</v>
      </c>
      <c r="K66" s="72"/>
      <c r="L66" s="73"/>
      <c r="M66" s="29">
        <v>-3850</v>
      </c>
      <c r="N66" s="34"/>
      <c r="O66" s="34"/>
      <c r="P66" s="34"/>
      <c r="Q66" s="34"/>
    </row>
    <row r="67" spans="1:17" ht="34.5" customHeight="1">
      <c r="A67" s="20">
        <v>250404</v>
      </c>
      <c r="B67" s="21" t="s">
        <v>43</v>
      </c>
      <c r="C67" s="16">
        <v>8600</v>
      </c>
      <c r="D67" s="15" t="s">
        <v>44</v>
      </c>
      <c r="E67" s="41" t="s">
        <v>42</v>
      </c>
      <c r="F67" s="110" t="s">
        <v>150</v>
      </c>
      <c r="G67" s="18"/>
      <c r="H67" s="28"/>
      <c r="I67" s="18"/>
      <c r="J67" s="74">
        <f t="shared" si="4"/>
        <v>-5129</v>
      </c>
      <c r="K67" s="72"/>
      <c r="L67" s="73"/>
      <c r="M67" s="29">
        <v>-5129</v>
      </c>
      <c r="N67" s="34"/>
      <c r="O67" s="34"/>
      <c r="P67" s="34"/>
      <c r="Q67" s="34"/>
    </row>
    <row r="68" spans="1:17" ht="34.5" customHeight="1">
      <c r="A68" s="20">
        <v>250404</v>
      </c>
      <c r="B68" s="21" t="s">
        <v>43</v>
      </c>
      <c r="C68" s="16">
        <v>8600</v>
      </c>
      <c r="D68" s="15" t="s">
        <v>44</v>
      </c>
      <c r="E68" s="41" t="s">
        <v>42</v>
      </c>
      <c r="F68" s="111" t="s">
        <v>151</v>
      </c>
      <c r="G68" s="18"/>
      <c r="H68" s="28"/>
      <c r="I68" s="18"/>
      <c r="J68" s="74">
        <f t="shared" si="4"/>
        <v>-5130</v>
      </c>
      <c r="K68" s="72"/>
      <c r="L68" s="73"/>
      <c r="M68" s="29">
        <v>-5130</v>
      </c>
      <c r="N68" s="34"/>
      <c r="O68" s="34"/>
      <c r="P68" s="34"/>
      <c r="Q68" s="34"/>
    </row>
    <row r="69" spans="1:17" ht="34.5" customHeight="1">
      <c r="A69" s="20">
        <v>250404</v>
      </c>
      <c r="B69" s="21" t="s">
        <v>43</v>
      </c>
      <c r="C69" s="16">
        <v>8600</v>
      </c>
      <c r="D69" s="15" t="s">
        <v>44</v>
      </c>
      <c r="E69" s="41" t="s">
        <v>42</v>
      </c>
      <c r="F69" s="112" t="s">
        <v>152</v>
      </c>
      <c r="G69" s="18"/>
      <c r="H69" s="28"/>
      <c r="I69" s="18"/>
      <c r="J69" s="74">
        <f t="shared" si="4"/>
        <v>-3847</v>
      </c>
      <c r="K69" s="72"/>
      <c r="L69" s="73"/>
      <c r="M69" s="29">
        <v>-3847</v>
      </c>
      <c r="N69" s="34"/>
      <c r="O69" s="34"/>
      <c r="P69" s="34"/>
      <c r="Q69" s="34"/>
    </row>
    <row r="70" spans="1:17" ht="34.5" customHeight="1">
      <c r="A70" s="20">
        <v>250404</v>
      </c>
      <c r="B70" s="21" t="s">
        <v>43</v>
      </c>
      <c r="C70" s="16">
        <v>8600</v>
      </c>
      <c r="D70" s="15" t="s">
        <v>44</v>
      </c>
      <c r="E70" s="41" t="s">
        <v>42</v>
      </c>
      <c r="F70" s="110" t="s">
        <v>153</v>
      </c>
      <c r="G70" s="18"/>
      <c r="H70" s="28"/>
      <c r="I70" s="18"/>
      <c r="J70" s="74">
        <f t="shared" si="4"/>
        <v>-1283</v>
      </c>
      <c r="K70" s="72"/>
      <c r="L70" s="73"/>
      <c r="M70" s="29">
        <v>-1283</v>
      </c>
      <c r="N70" s="34"/>
      <c r="O70" s="34"/>
      <c r="P70" s="34"/>
      <c r="Q70" s="34"/>
    </row>
    <row r="71" spans="1:17" ht="34.5" customHeight="1">
      <c r="A71" s="20">
        <v>250404</v>
      </c>
      <c r="B71" s="21" t="s">
        <v>43</v>
      </c>
      <c r="C71" s="16">
        <v>8600</v>
      </c>
      <c r="D71" s="15" t="s">
        <v>44</v>
      </c>
      <c r="E71" s="41" t="s">
        <v>42</v>
      </c>
      <c r="F71" s="110" t="s">
        <v>154</v>
      </c>
      <c r="G71" s="18"/>
      <c r="H71" s="28"/>
      <c r="I71" s="18"/>
      <c r="J71" s="74">
        <f t="shared" si="4"/>
        <v>-1283</v>
      </c>
      <c r="K71" s="72"/>
      <c r="L71" s="73"/>
      <c r="M71" s="29">
        <v>-1283</v>
      </c>
      <c r="N71" s="34"/>
      <c r="O71" s="34"/>
      <c r="P71" s="34"/>
      <c r="Q71" s="34"/>
    </row>
    <row r="72" spans="1:17" ht="34.5" customHeight="1">
      <c r="A72" s="20">
        <v>250404</v>
      </c>
      <c r="B72" s="21" t="s">
        <v>43</v>
      </c>
      <c r="C72" s="16">
        <v>8600</v>
      </c>
      <c r="D72" s="15" t="s">
        <v>44</v>
      </c>
      <c r="E72" s="41" t="s">
        <v>42</v>
      </c>
      <c r="F72" s="111" t="s">
        <v>155</v>
      </c>
      <c r="G72" s="18"/>
      <c r="H72" s="28"/>
      <c r="I72" s="18"/>
      <c r="J72" s="74">
        <f t="shared" si="4"/>
        <v>-3846</v>
      </c>
      <c r="K72" s="72"/>
      <c r="L72" s="73"/>
      <c r="M72" s="29">
        <v>-3846</v>
      </c>
      <c r="N72" s="34"/>
      <c r="O72" s="34"/>
      <c r="P72" s="34"/>
      <c r="Q72" s="34"/>
    </row>
    <row r="73" spans="1:17" ht="34.5" customHeight="1">
      <c r="A73" s="20">
        <v>250404</v>
      </c>
      <c r="B73" s="21" t="s">
        <v>43</v>
      </c>
      <c r="C73" s="16">
        <v>8600</v>
      </c>
      <c r="D73" s="15" t="s">
        <v>44</v>
      </c>
      <c r="E73" s="41" t="s">
        <v>42</v>
      </c>
      <c r="F73" s="113" t="s">
        <v>156</v>
      </c>
      <c r="G73" s="42"/>
      <c r="H73" s="28"/>
      <c r="I73" s="18"/>
      <c r="J73" s="74">
        <f t="shared" si="4"/>
        <v>3527</v>
      </c>
      <c r="K73" s="72"/>
      <c r="L73" s="73"/>
      <c r="M73" s="29">
        <v>3527</v>
      </c>
      <c r="N73" s="34"/>
      <c r="O73" s="34"/>
      <c r="P73" s="34"/>
      <c r="Q73" s="34"/>
    </row>
    <row r="74" spans="1:17" ht="34.5" customHeight="1">
      <c r="A74" s="20">
        <v>250404</v>
      </c>
      <c r="B74" s="21" t="s">
        <v>43</v>
      </c>
      <c r="C74" s="16">
        <v>8600</v>
      </c>
      <c r="D74" s="15" t="s">
        <v>44</v>
      </c>
      <c r="E74" s="41" t="s">
        <v>42</v>
      </c>
      <c r="F74" s="113" t="s">
        <v>157</v>
      </c>
      <c r="G74" s="42"/>
      <c r="H74" s="28"/>
      <c r="I74" s="18"/>
      <c r="J74" s="74">
        <f t="shared" si="4"/>
        <v>3527</v>
      </c>
      <c r="K74" s="72"/>
      <c r="L74" s="73"/>
      <c r="M74" s="29">
        <v>3527</v>
      </c>
      <c r="N74" s="34"/>
      <c r="O74" s="34"/>
      <c r="P74" s="34"/>
      <c r="Q74" s="34"/>
    </row>
    <row r="75" spans="1:17" ht="37.5" customHeight="1">
      <c r="A75" s="20">
        <v>250404</v>
      </c>
      <c r="B75" s="21" t="s">
        <v>43</v>
      </c>
      <c r="C75" s="16">
        <v>8600</v>
      </c>
      <c r="D75" s="15" t="s">
        <v>44</v>
      </c>
      <c r="E75" s="41" t="s">
        <v>42</v>
      </c>
      <c r="F75" s="113" t="s">
        <v>158</v>
      </c>
      <c r="G75" s="42"/>
      <c r="H75" s="28"/>
      <c r="I75" s="18"/>
      <c r="J75" s="74">
        <f t="shared" si="4"/>
        <v>5129</v>
      </c>
      <c r="K75" s="72"/>
      <c r="L75" s="73"/>
      <c r="M75" s="29">
        <v>5129</v>
      </c>
      <c r="N75" s="34"/>
      <c r="O75" s="34"/>
      <c r="P75" s="34"/>
      <c r="Q75" s="34"/>
    </row>
    <row r="76" spans="1:17" ht="34.5" customHeight="1">
      <c r="A76" s="20">
        <v>250404</v>
      </c>
      <c r="B76" s="21" t="s">
        <v>43</v>
      </c>
      <c r="C76" s="16">
        <v>8600</v>
      </c>
      <c r="D76" s="15" t="s">
        <v>44</v>
      </c>
      <c r="E76" s="41" t="s">
        <v>42</v>
      </c>
      <c r="F76" s="113" t="s">
        <v>159</v>
      </c>
      <c r="G76" s="42"/>
      <c r="H76" s="28"/>
      <c r="I76" s="18"/>
      <c r="J76" s="74">
        <f t="shared" si="4"/>
        <v>5129</v>
      </c>
      <c r="K76" s="72"/>
      <c r="L76" s="73"/>
      <c r="M76" s="29">
        <v>5129</v>
      </c>
      <c r="N76" s="34"/>
      <c r="O76" s="34"/>
      <c r="P76" s="34"/>
      <c r="Q76" s="34"/>
    </row>
    <row r="77" spans="1:17" ht="31.5" customHeight="1">
      <c r="A77" s="20">
        <v>250404</v>
      </c>
      <c r="B77" s="21" t="s">
        <v>43</v>
      </c>
      <c r="C77" s="16">
        <v>8600</v>
      </c>
      <c r="D77" s="15" t="s">
        <v>44</v>
      </c>
      <c r="E77" s="41" t="s">
        <v>42</v>
      </c>
      <c r="F77" s="113" t="s">
        <v>160</v>
      </c>
      <c r="G77" s="42"/>
      <c r="H77" s="28"/>
      <c r="I77" s="18"/>
      <c r="J77" s="74">
        <f t="shared" si="4"/>
        <v>3530</v>
      </c>
      <c r="K77" s="72"/>
      <c r="L77" s="73"/>
      <c r="M77" s="29">
        <v>3530</v>
      </c>
      <c r="N77" s="34"/>
      <c r="O77" s="34"/>
      <c r="P77" s="34"/>
      <c r="Q77" s="34"/>
    </row>
    <row r="78" spans="1:17" ht="34.5" customHeight="1">
      <c r="A78" s="20">
        <v>250404</v>
      </c>
      <c r="B78" s="21" t="s">
        <v>43</v>
      </c>
      <c r="C78" s="16">
        <v>8600</v>
      </c>
      <c r="D78" s="15" t="s">
        <v>44</v>
      </c>
      <c r="E78" s="41" t="s">
        <v>42</v>
      </c>
      <c r="F78" s="113" t="s">
        <v>161</v>
      </c>
      <c r="G78" s="42"/>
      <c r="H78" s="28"/>
      <c r="I78" s="18"/>
      <c r="J78" s="74">
        <f t="shared" si="4"/>
        <v>3530</v>
      </c>
      <c r="K78" s="72"/>
      <c r="L78" s="73"/>
      <c r="M78" s="29">
        <v>3530</v>
      </c>
      <c r="N78" s="34"/>
      <c r="O78" s="34"/>
      <c r="P78" s="34"/>
      <c r="Q78" s="34"/>
    </row>
    <row r="79" spans="1:17" ht="34.5" customHeight="1">
      <c r="A79" s="20">
        <v>250404</v>
      </c>
      <c r="B79" s="21" t="s">
        <v>43</v>
      </c>
      <c r="C79" s="16">
        <v>8600</v>
      </c>
      <c r="D79" s="15" t="s">
        <v>44</v>
      </c>
      <c r="E79" s="41" t="s">
        <v>42</v>
      </c>
      <c r="F79" s="113" t="s">
        <v>162</v>
      </c>
      <c r="G79" s="42"/>
      <c r="H79" s="28"/>
      <c r="I79" s="18"/>
      <c r="J79" s="74">
        <f t="shared" si="4"/>
        <v>5129</v>
      </c>
      <c r="K79" s="72"/>
      <c r="L79" s="73"/>
      <c r="M79" s="29">
        <v>5129</v>
      </c>
      <c r="N79" s="34"/>
      <c r="O79" s="34"/>
      <c r="P79" s="34"/>
      <c r="Q79" s="34"/>
    </row>
    <row r="80" spans="1:17" ht="34.5" customHeight="1">
      <c r="A80" s="20">
        <v>250404</v>
      </c>
      <c r="B80" s="21" t="s">
        <v>43</v>
      </c>
      <c r="C80" s="16">
        <v>8600</v>
      </c>
      <c r="D80" s="15" t="s">
        <v>44</v>
      </c>
      <c r="E80" s="41" t="s">
        <v>42</v>
      </c>
      <c r="F80" s="113" t="s">
        <v>163</v>
      </c>
      <c r="G80" s="42"/>
      <c r="H80" s="28"/>
      <c r="I80" s="18"/>
      <c r="J80" s="74">
        <f t="shared" si="4"/>
        <v>3847</v>
      </c>
      <c r="K80" s="72"/>
      <c r="L80" s="73"/>
      <c r="M80" s="29">
        <v>3847</v>
      </c>
      <c r="N80" s="34"/>
      <c r="O80" s="34"/>
      <c r="P80" s="34"/>
      <c r="Q80" s="34"/>
    </row>
    <row r="81" spans="1:17" ht="35.25" customHeight="1">
      <c r="A81" s="20"/>
      <c r="B81" s="22">
        <v>1000000</v>
      </c>
      <c r="C81" s="17"/>
      <c r="D81" s="15"/>
      <c r="E81" s="119" t="s">
        <v>28</v>
      </c>
      <c r="F81" s="120"/>
      <c r="G81" s="19"/>
      <c r="H81" s="30"/>
      <c r="I81" s="19"/>
      <c r="J81" s="72">
        <f>J82</f>
        <v>454872</v>
      </c>
      <c r="K81" s="72">
        <f>K82</f>
        <v>513983</v>
      </c>
      <c r="L81" s="72">
        <f>L82</f>
        <v>0</v>
      </c>
      <c r="M81" s="72">
        <f>M82</f>
        <v>-59111</v>
      </c>
      <c r="N81" s="34"/>
      <c r="O81" s="34"/>
      <c r="P81" s="34"/>
      <c r="Q81" s="34"/>
    </row>
    <row r="82" spans="1:17" ht="35.25" customHeight="1">
      <c r="A82" s="20"/>
      <c r="B82" s="22">
        <v>1010000</v>
      </c>
      <c r="C82" s="17"/>
      <c r="D82" s="15"/>
      <c r="E82" s="119" t="s">
        <v>29</v>
      </c>
      <c r="F82" s="120"/>
      <c r="G82" s="19"/>
      <c r="H82" s="30"/>
      <c r="I82" s="19"/>
      <c r="J82" s="72">
        <f>J83+J84+J85+J86+J87+J88</f>
        <v>454872</v>
      </c>
      <c r="K82" s="72">
        <f>K83+K84+K85+K86+K87+K88</f>
        <v>513983</v>
      </c>
      <c r="L82" s="72">
        <f>L83+L84+L85+L86+L87+L88</f>
        <v>0</v>
      </c>
      <c r="M82" s="72">
        <f>M83+M84+M85+M86+M87+M88</f>
        <v>-59111</v>
      </c>
      <c r="N82" s="34"/>
      <c r="O82" s="34"/>
      <c r="P82" s="34"/>
      <c r="Q82" s="34"/>
    </row>
    <row r="83" spans="1:17" ht="28.5" customHeight="1">
      <c r="A83" s="87" t="s">
        <v>56</v>
      </c>
      <c r="B83" s="103">
        <v>1011010</v>
      </c>
      <c r="C83" s="103">
        <v>1010</v>
      </c>
      <c r="D83" s="52" t="s">
        <v>57</v>
      </c>
      <c r="E83" s="103" t="s">
        <v>58</v>
      </c>
      <c r="F83" s="92" t="s">
        <v>11</v>
      </c>
      <c r="G83" s="19"/>
      <c r="H83" s="30"/>
      <c r="I83" s="19"/>
      <c r="J83" s="74">
        <f t="shared" ref="J83:J88" si="5">K83+L83+M83</f>
        <v>-6742</v>
      </c>
      <c r="K83" s="72"/>
      <c r="L83" s="72">
        <v>-6742</v>
      </c>
      <c r="M83" s="72"/>
      <c r="N83" s="34"/>
      <c r="O83" s="34"/>
      <c r="P83" s="34"/>
      <c r="Q83" s="34"/>
    </row>
    <row r="84" spans="1:17" ht="28.5" customHeight="1">
      <c r="A84" s="87" t="s">
        <v>53</v>
      </c>
      <c r="B84" s="61">
        <v>1011160</v>
      </c>
      <c r="C84" s="103">
        <v>1160</v>
      </c>
      <c r="D84" s="52" t="s">
        <v>54</v>
      </c>
      <c r="E84" s="86" t="s">
        <v>55</v>
      </c>
      <c r="F84" s="92" t="s">
        <v>11</v>
      </c>
      <c r="G84" s="19"/>
      <c r="H84" s="30"/>
      <c r="I84" s="19"/>
      <c r="J84" s="74">
        <f t="shared" si="5"/>
        <v>6000</v>
      </c>
      <c r="K84" s="29">
        <v>6000</v>
      </c>
      <c r="L84" s="29"/>
      <c r="M84" s="29"/>
      <c r="N84" s="33"/>
      <c r="O84" s="33"/>
      <c r="P84" s="34"/>
      <c r="Q84" s="34"/>
    </row>
    <row r="85" spans="1:17" ht="64.5" customHeight="1">
      <c r="A85" s="20">
        <v>150101</v>
      </c>
      <c r="B85" s="21" t="s">
        <v>34</v>
      </c>
      <c r="C85" s="16">
        <v>6310</v>
      </c>
      <c r="D85" s="15" t="s">
        <v>6</v>
      </c>
      <c r="E85" s="17" t="s">
        <v>5</v>
      </c>
      <c r="F85" s="62" t="s">
        <v>61</v>
      </c>
      <c r="G85" s="19"/>
      <c r="H85" s="30"/>
      <c r="I85" s="19"/>
      <c r="J85" s="74">
        <f t="shared" si="5"/>
        <v>-64111</v>
      </c>
      <c r="K85" s="72"/>
      <c r="L85" s="73"/>
      <c r="M85" s="73">
        <v>-64111</v>
      </c>
      <c r="N85" s="33"/>
      <c r="O85" s="33"/>
      <c r="P85" s="33"/>
      <c r="Q85" s="33"/>
    </row>
    <row r="86" spans="1:17" ht="54.75" customHeight="1">
      <c r="A86" s="20">
        <v>150110</v>
      </c>
      <c r="B86" s="21" t="s">
        <v>21</v>
      </c>
      <c r="C86" s="17">
        <v>6330</v>
      </c>
      <c r="D86" s="15" t="s">
        <v>19</v>
      </c>
      <c r="E86" s="17" t="s">
        <v>20</v>
      </c>
      <c r="F86" s="104" t="s">
        <v>59</v>
      </c>
      <c r="G86" s="19"/>
      <c r="H86" s="30"/>
      <c r="I86" s="19"/>
      <c r="J86" s="74">
        <f t="shared" si="5"/>
        <v>-108560</v>
      </c>
      <c r="K86" s="29"/>
      <c r="L86" s="73">
        <v>-108560</v>
      </c>
      <c r="M86" s="73"/>
      <c r="N86" s="33"/>
      <c r="O86" s="33"/>
      <c r="P86" s="33"/>
      <c r="Q86" s="33"/>
    </row>
    <row r="87" spans="1:17" ht="54.75" customHeight="1">
      <c r="A87" s="20">
        <v>150110</v>
      </c>
      <c r="B87" s="21" t="s">
        <v>21</v>
      </c>
      <c r="C87" s="17">
        <v>6330</v>
      </c>
      <c r="D87" s="15" t="s">
        <v>19</v>
      </c>
      <c r="E87" s="17" t="s">
        <v>20</v>
      </c>
      <c r="F87" s="90" t="s">
        <v>60</v>
      </c>
      <c r="G87" s="18"/>
      <c r="H87" s="28"/>
      <c r="I87" s="18"/>
      <c r="J87" s="74">
        <f t="shared" si="5"/>
        <v>600000</v>
      </c>
      <c r="K87" s="29">
        <v>507983</v>
      </c>
      <c r="L87" s="73">
        <v>92017</v>
      </c>
      <c r="M87" s="73"/>
      <c r="N87" s="33"/>
      <c r="O87" s="33"/>
      <c r="P87" s="33"/>
      <c r="Q87" s="33"/>
    </row>
    <row r="88" spans="1:17" ht="54.75" customHeight="1">
      <c r="A88" s="20">
        <v>150110</v>
      </c>
      <c r="B88" s="21" t="s">
        <v>21</v>
      </c>
      <c r="C88" s="17">
        <v>6330</v>
      </c>
      <c r="D88" s="15" t="s">
        <v>19</v>
      </c>
      <c r="E88" s="17" t="s">
        <v>20</v>
      </c>
      <c r="F88" s="91" t="s">
        <v>128</v>
      </c>
      <c r="G88" s="18"/>
      <c r="H88" s="28"/>
      <c r="I88" s="18"/>
      <c r="J88" s="74">
        <f t="shared" si="5"/>
        <v>28285</v>
      </c>
      <c r="K88" s="29"/>
      <c r="L88" s="73">
        <v>23285</v>
      </c>
      <c r="M88" s="73">
        <v>5000</v>
      </c>
      <c r="N88" s="33"/>
      <c r="O88" s="33"/>
      <c r="P88" s="33"/>
      <c r="Q88" s="33"/>
    </row>
    <row r="89" spans="1:17" ht="27.75" customHeight="1">
      <c r="A89" s="20"/>
      <c r="B89" s="81" t="s">
        <v>118</v>
      </c>
      <c r="C89" s="82">
        <v>15</v>
      </c>
      <c r="D89" s="52"/>
      <c r="E89" s="119" t="s">
        <v>119</v>
      </c>
      <c r="F89" s="121"/>
      <c r="G89" s="18"/>
      <c r="H89" s="28"/>
      <c r="I89" s="18"/>
      <c r="J89" s="74">
        <f t="shared" ref="J89:M90" si="6">J90</f>
        <v>606557.28</v>
      </c>
      <c r="K89" s="74">
        <f t="shared" si="6"/>
        <v>0</v>
      </c>
      <c r="L89" s="74">
        <f t="shared" si="6"/>
        <v>606557.28</v>
      </c>
      <c r="M89" s="74">
        <f t="shared" si="6"/>
        <v>0</v>
      </c>
      <c r="N89" s="33"/>
      <c r="O89" s="34"/>
      <c r="P89" s="34"/>
      <c r="Q89" s="34"/>
    </row>
    <row r="90" spans="1:17" ht="27.75" customHeight="1">
      <c r="A90" s="20"/>
      <c r="B90" s="83" t="s">
        <v>120</v>
      </c>
      <c r="C90" s="84">
        <v>15</v>
      </c>
      <c r="D90" s="85"/>
      <c r="E90" s="119" t="s">
        <v>121</v>
      </c>
      <c r="F90" s="121"/>
      <c r="G90" s="18"/>
      <c r="H90" s="28"/>
      <c r="I90" s="18"/>
      <c r="J90" s="74">
        <f t="shared" si="6"/>
        <v>606557.28</v>
      </c>
      <c r="K90" s="74">
        <f t="shared" si="6"/>
        <v>0</v>
      </c>
      <c r="L90" s="74">
        <f t="shared" si="6"/>
        <v>606557.28</v>
      </c>
      <c r="M90" s="74">
        <f t="shared" si="6"/>
        <v>0</v>
      </c>
      <c r="N90" s="33"/>
      <c r="O90" s="34"/>
      <c r="P90" s="34"/>
      <c r="Q90" s="34"/>
    </row>
    <row r="91" spans="1:17" ht="168.75" customHeight="1">
      <c r="A91" s="20"/>
      <c r="B91" s="52" t="s">
        <v>122</v>
      </c>
      <c r="C91" s="86">
        <v>3250</v>
      </c>
      <c r="D91" s="52" t="s">
        <v>123</v>
      </c>
      <c r="E91" s="60" t="s">
        <v>124</v>
      </c>
      <c r="F91" s="92" t="s">
        <v>11</v>
      </c>
      <c r="G91" s="18"/>
      <c r="H91" s="28"/>
      <c r="I91" s="18"/>
      <c r="J91" s="74">
        <f>K91+L91+M91</f>
        <v>606557.28</v>
      </c>
      <c r="K91" s="29"/>
      <c r="L91" s="73">
        <v>606557.28</v>
      </c>
      <c r="M91" s="73"/>
      <c r="N91" s="33"/>
      <c r="O91" s="34"/>
      <c r="P91" s="34"/>
      <c r="Q91" s="34"/>
    </row>
    <row r="92" spans="1:17" ht="31.5" customHeight="1">
      <c r="A92" s="20"/>
      <c r="B92" s="23" t="s">
        <v>22</v>
      </c>
      <c r="C92" s="17"/>
      <c r="D92" s="15"/>
      <c r="E92" s="119" t="s">
        <v>23</v>
      </c>
      <c r="F92" s="120"/>
      <c r="G92" s="18"/>
      <c r="H92" s="28"/>
      <c r="I92" s="18"/>
      <c r="J92" s="72">
        <f>J93</f>
        <v>5949150</v>
      </c>
      <c r="K92" s="72">
        <f>K93</f>
        <v>145853</v>
      </c>
      <c r="L92" s="72">
        <f>L93</f>
        <v>39950</v>
      </c>
      <c r="M92" s="72">
        <f>M93</f>
        <v>263347</v>
      </c>
      <c r="N92" s="34"/>
      <c r="O92" s="34"/>
      <c r="P92" s="34"/>
      <c r="Q92" s="34"/>
    </row>
    <row r="93" spans="1:17" ht="30.75" customHeight="1">
      <c r="A93" s="20"/>
      <c r="B93" s="23" t="s">
        <v>25</v>
      </c>
      <c r="C93" s="17"/>
      <c r="D93" s="15"/>
      <c r="E93" s="119" t="s">
        <v>10</v>
      </c>
      <c r="F93" s="120"/>
      <c r="G93" s="18"/>
      <c r="H93" s="28"/>
      <c r="I93" s="18"/>
      <c r="J93" s="72">
        <f>J94+J95+J96+J97+J98+J99+J100</f>
        <v>5949150</v>
      </c>
      <c r="K93" s="72">
        <f>K94+K95+K96+K97+K98+K99+K100</f>
        <v>145853</v>
      </c>
      <c r="L93" s="72">
        <f>L94+L95+L96+L97+L98+L99+L100</f>
        <v>39950</v>
      </c>
      <c r="M93" s="72">
        <f>M94+M95+M96+M97+M98+M99+M100</f>
        <v>263347</v>
      </c>
      <c r="N93" s="34"/>
      <c r="O93" s="34"/>
      <c r="P93" s="34"/>
      <c r="Q93" s="34"/>
    </row>
    <row r="94" spans="1:17" ht="68.25" customHeight="1">
      <c r="A94" s="87" t="s">
        <v>62</v>
      </c>
      <c r="B94" s="52" t="s">
        <v>64</v>
      </c>
      <c r="C94" s="86">
        <v>4200</v>
      </c>
      <c r="D94" s="15" t="s">
        <v>65</v>
      </c>
      <c r="E94" s="17" t="s">
        <v>66</v>
      </c>
      <c r="F94" s="64" t="s">
        <v>63</v>
      </c>
      <c r="G94" s="18"/>
      <c r="H94" s="89"/>
      <c r="I94" s="18"/>
      <c r="J94" s="74">
        <f>K94+L94+M94</f>
        <v>-100000</v>
      </c>
      <c r="K94" s="72"/>
      <c r="L94" s="72">
        <v>-100000</v>
      </c>
      <c r="M94" s="72"/>
      <c r="N94" s="34"/>
      <c r="O94" s="34"/>
      <c r="P94" s="34"/>
      <c r="Q94" s="34"/>
    </row>
    <row r="95" spans="1:17" ht="59.25" customHeight="1">
      <c r="A95" s="87" t="s">
        <v>62</v>
      </c>
      <c r="B95" s="52" t="s">
        <v>64</v>
      </c>
      <c r="C95" s="86">
        <v>4200</v>
      </c>
      <c r="D95" s="15" t="s">
        <v>65</v>
      </c>
      <c r="E95" s="17" t="s">
        <v>66</v>
      </c>
      <c r="F95" s="64" t="s">
        <v>127</v>
      </c>
      <c r="G95" s="97"/>
      <c r="H95" s="63"/>
      <c r="I95" s="18"/>
      <c r="J95" s="74">
        <f>K95+L95+M95</f>
        <v>187000</v>
      </c>
      <c r="K95" s="29">
        <v>87000</v>
      </c>
      <c r="L95" s="73">
        <v>100000</v>
      </c>
      <c r="M95" s="73"/>
      <c r="N95" s="34"/>
      <c r="O95" s="34"/>
      <c r="P95" s="34"/>
      <c r="Q95" s="34"/>
    </row>
    <row r="96" spans="1:17" ht="36" customHeight="1">
      <c r="A96" s="87" t="s">
        <v>67</v>
      </c>
      <c r="B96" s="15" t="s">
        <v>68</v>
      </c>
      <c r="C96" s="52" t="s">
        <v>69</v>
      </c>
      <c r="D96" s="88" t="s">
        <v>70</v>
      </c>
      <c r="E96" s="61" t="s">
        <v>71</v>
      </c>
      <c r="F96" s="92" t="s">
        <v>11</v>
      </c>
      <c r="G96" s="97"/>
      <c r="H96" s="63"/>
      <c r="I96" s="18"/>
      <c r="J96" s="74">
        <f>K96+L96+M96</f>
        <v>39950</v>
      </c>
      <c r="K96" s="29"/>
      <c r="L96" s="73">
        <v>39950</v>
      </c>
      <c r="M96" s="73"/>
      <c r="N96" s="34"/>
      <c r="O96" s="34"/>
      <c r="P96" s="34"/>
      <c r="Q96" s="34"/>
    </row>
    <row r="97" spans="1:18" ht="60" customHeight="1">
      <c r="A97" s="20">
        <v>150101</v>
      </c>
      <c r="B97" s="21" t="s">
        <v>30</v>
      </c>
      <c r="C97" s="16">
        <v>6310</v>
      </c>
      <c r="D97" s="15" t="s">
        <v>6</v>
      </c>
      <c r="E97" s="17" t="s">
        <v>5</v>
      </c>
      <c r="F97" s="96" t="s">
        <v>126</v>
      </c>
      <c r="G97" s="97"/>
      <c r="H97" s="63"/>
      <c r="I97" s="18"/>
      <c r="J97" s="74">
        <f>K97+L97+M97</f>
        <v>322200</v>
      </c>
      <c r="K97" s="29">
        <v>58853</v>
      </c>
      <c r="L97" s="73"/>
      <c r="M97" s="73">
        <v>263347</v>
      </c>
      <c r="N97" s="34"/>
      <c r="O97" s="34"/>
      <c r="P97" s="34"/>
      <c r="Q97" s="34"/>
    </row>
    <row r="98" spans="1:18" ht="84" customHeight="1">
      <c r="A98" s="20">
        <v>150101</v>
      </c>
      <c r="B98" s="21" t="s">
        <v>30</v>
      </c>
      <c r="C98" s="16">
        <v>6310</v>
      </c>
      <c r="D98" s="15" t="s">
        <v>40</v>
      </c>
      <c r="E98" s="17" t="s">
        <v>5</v>
      </c>
      <c r="F98" s="60" t="s">
        <v>52</v>
      </c>
      <c r="G98" s="18"/>
      <c r="H98" s="28"/>
      <c r="I98" s="18"/>
      <c r="J98" s="72">
        <v>-2000000</v>
      </c>
      <c r="K98" s="72"/>
      <c r="L98" s="73"/>
      <c r="M98" s="73"/>
      <c r="N98" s="34"/>
      <c r="O98" s="34"/>
      <c r="P98" s="34"/>
      <c r="Q98" s="34"/>
    </row>
    <row r="99" spans="1:18" ht="85.5" customHeight="1">
      <c r="A99" s="20">
        <v>150101</v>
      </c>
      <c r="B99" s="21" t="s">
        <v>30</v>
      </c>
      <c r="C99" s="16">
        <v>6310</v>
      </c>
      <c r="D99" s="15" t="s">
        <v>40</v>
      </c>
      <c r="E99" s="17" t="s">
        <v>5</v>
      </c>
      <c r="F99" s="17" t="s">
        <v>51</v>
      </c>
      <c r="G99" s="18"/>
      <c r="H99" s="28"/>
      <c r="I99" s="18"/>
      <c r="J99" s="72">
        <v>2000000</v>
      </c>
      <c r="K99" s="72"/>
      <c r="L99" s="73"/>
      <c r="M99" s="73"/>
      <c r="N99" s="34"/>
      <c r="O99" s="34"/>
      <c r="P99" s="34"/>
      <c r="Q99" s="34"/>
    </row>
    <row r="100" spans="1:18" ht="84" customHeight="1">
      <c r="A100" s="20">
        <v>150101</v>
      </c>
      <c r="B100" s="21" t="s">
        <v>30</v>
      </c>
      <c r="C100" s="16">
        <v>6310</v>
      </c>
      <c r="D100" s="15" t="s">
        <v>40</v>
      </c>
      <c r="E100" s="17" t="s">
        <v>5</v>
      </c>
      <c r="F100" s="24" t="s">
        <v>50</v>
      </c>
      <c r="G100" s="18"/>
      <c r="H100" s="28"/>
      <c r="I100" s="18"/>
      <c r="J100" s="72">
        <v>5500000</v>
      </c>
      <c r="K100" s="72"/>
      <c r="L100" s="73"/>
      <c r="M100" s="73"/>
      <c r="N100" s="33"/>
      <c r="O100" s="34"/>
      <c r="P100" s="34"/>
      <c r="Q100" s="34"/>
    </row>
    <row r="101" spans="1:18" ht="33" customHeight="1">
      <c r="A101" s="20"/>
      <c r="B101" s="78" t="s">
        <v>109</v>
      </c>
      <c r="C101" s="78" t="s">
        <v>110</v>
      </c>
      <c r="D101" s="79"/>
      <c r="E101" s="80" t="s">
        <v>111</v>
      </c>
      <c r="F101" s="24"/>
      <c r="G101" s="18"/>
      <c r="H101" s="28"/>
      <c r="I101" s="18"/>
      <c r="J101" s="72">
        <f t="shared" ref="J101:M102" si="7">J102</f>
        <v>13000</v>
      </c>
      <c r="K101" s="72">
        <f t="shared" si="7"/>
        <v>13000</v>
      </c>
      <c r="L101" s="72">
        <f t="shared" si="7"/>
        <v>0</v>
      </c>
      <c r="M101" s="72">
        <f t="shared" si="7"/>
        <v>0</v>
      </c>
      <c r="N101" s="33"/>
      <c r="O101" s="34"/>
      <c r="P101" s="34"/>
      <c r="Q101" s="34"/>
    </row>
    <row r="102" spans="1:18" ht="27.75" customHeight="1">
      <c r="A102" s="20"/>
      <c r="B102" s="78" t="s">
        <v>112</v>
      </c>
      <c r="C102" s="78" t="s">
        <v>110</v>
      </c>
      <c r="D102" s="79"/>
      <c r="E102" s="80" t="s">
        <v>113</v>
      </c>
      <c r="F102" s="24"/>
      <c r="G102" s="18"/>
      <c r="H102" s="28"/>
      <c r="I102" s="18"/>
      <c r="J102" s="72">
        <f t="shared" si="7"/>
        <v>13000</v>
      </c>
      <c r="K102" s="72">
        <f t="shared" si="7"/>
        <v>13000</v>
      </c>
      <c r="L102" s="72">
        <f t="shared" si="7"/>
        <v>0</v>
      </c>
      <c r="M102" s="72">
        <f t="shared" si="7"/>
        <v>0</v>
      </c>
      <c r="N102" s="33"/>
      <c r="O102" s="34"/>
      <c r="P102" s="34"/>
      <c r="Q102" s="34"/>
    </row>
    <row r="103" spans="1:18" ht="48" customHeight="1">
      <c r="A103" s="87" t="s">
        <v>114</v>
      </c>
      <c r="B103" s="52" t="s">
        <v>115</v>
      </c>
      <c r="C103" s="99">
        <v>8370</v>
      </c>
      <c r="D103" s="52" t="s">
        <v>116</v>
      </c>
      <c r="E103" s="60" t="s">
        <v>117</v>
      </c>
      <c r="F103" s="92" t="s">
        <v>11</v>
      </c>
      <c r="G103" s="18"/>
      <c r="H103" s="28"/>
      <c r="I103" s="18"/>
      <c r="J103" s="72">
        <f>K103</f>
        <v>13000</v>
      </c>
      <c r="K103" s="29">
        <v>13000</v>
      </c>
      <c r="L103" s="73"/>
      <c r="M103" s="73"/>
      <c r="N103" s="33"/>
      <c r="O103" s="34"/>
      <c r="P103" s="34"/>
      <c r="Q103" s="34"/>
    </row>
    <row r="104" spans="1:18" ht="29.25" customHeight="1">
      <c r="A104" s="20"/>
      <c r="B104" s="21"/>
      <c r="C104" s="17"/>
      <c r="D104" s="15"/>
      <c r="E104" s="25" t="s">
        <v>0</v>
      </c>
      <c r="F104" s="26"/>
      <c r="G104" s="27"/>
      <c r="H104" s="31"/>
      <c r="I104" s="27"/>
      <c r="J104" s="72">
        <f>J6+J81+J89+J92+J101</f>
        <v>19689235.280000001</v>
      </c>
      <c r="K104" s="72">
        <f>K6+K81+K89+K92+K101</f>
        <v>2699728</v>
      </c>
      <c r="L104" s="72">
        <f>L6+L81+L89+L92+L101</f>
        <v>689507.28</v>
      </c>
      <c r="M104" s="72">
        <f>M6+M81+M89+M92+M101</f>
        <v>0</v>
      </c>
    </row>
    <row r="105" spans="1:18" ht="33" customHeight="1">
      <c r="A105" s="115" t="s">
        <v>33</v>
      </c>
      <c r="B105" s="115"/>
      <c r="C105" s="115"/>
      <c r="D105" s="115"/>
      <c r="E105" s="115"/>
      <c r="F105" s="115"/>
      <c r="G105" s="115"/>
      <c r="H105" s="115"/>
      <c r="I105" s="115"/>
      <c r="J105" s="115"/>
      <c r="K105" s="59"/>
      <c r="L105" s="11"/>
      <c r="M105" s="11"/>
      <c r="N105" s="11"/>
      <c r="O105" s="11"/>
      <c r="P105" s="11"/>
      <c r="Q105" s="11"/>
      <c r="R105" s="11"/>
    </row>
    <row r="107" spans="1:18">
      <c r="L107" s="32"/>
    </row>
  </sheetData>
  <mergeCells count="11">
    <mergeCell ref="F1:J1"/>
    <mergeCell ref="A105:J105"/>
    <mergeCell ref="E6:F6"/>
    <mergeCell ref="E7:F7"/>
    <mergeCell ref="A2:J2"/>
    <mergeCell ref="E81:F81"/>
    <mergeCell ref="E82:F82"/>
    <mergeCell ref="E89:F89"/>
    <mergeCell ref="E90:F90"/>
    <mergeCell ref="E92:F92"/>
    <mergeCell ref="E93:F93"/>
  </mergeCells>
  <phoneticPr fontId="22" type="noConversion"/>
  <printOptions horizontalCentered="1"/>
  <pageMargins left="0.2" right="0" top="0.45" bottom="0.16" header="0.46" footer="0.19685039370078741"/>
  <pageSetup paperSize="9" scale="44" orientation="landscape" r:id="rId1"/>
  <headerFooter alignWithMargins="0">
    <oddFooter>&amp;R&amp;P</oddFooter>
  </headerFooter>
  <rowBreaks count="3" manualBreakCount="3">
    <brk id="21" max="12" man="1"/>
    <brk id="41" max="12" man="1"/>
    <brk id="105"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Документ" ma:contentTypeID="0x01010051DC89FFDAC4684DB262DCE45F8F3961" ma:contentTypeVersion="0" ma:contentTypeDescription="Створення нового документа." ma:contentTypeScope="" ma:versionID="83c020f26922ed63a1879982c2428808">
  <xsd:schema xmlns:xsd="http://www.w3.org/2001/XMLSchema" xmlns:xs="http://www.w3.org/2001/XMLSchema" xmlns:p="http://schemas.microsoft.com/office/2006/metadata/properties" xmlns:ns2="acedc1b3-a6a6-4744-bb8f-c9b717f8a9c9" targetNamespace="http://schemas.microsoft.com/office/2006/metadata/properties" ma:root="true" ma:fieldsID="0726173c3e9f53e106ecb31a6e2fb790" ns2:_="">
    <xsd:import namespace="acedc1b3-a6a6-4744-bb8f-c9b717f8a9c9"/>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edc1b3-a6a6-4744-bb8f-c9b717f8a9c9" elementFormDefault="qualified">
    <xsd:import namespace="http://schemas.microsoft.com/office/2006/documentManagement/types"/>
    <xsd:import namespace="http://schemas.microsoft.com/office/infopath/2007/PartnerControls"/>
    <xsd:element name="_dlc_DocId" ma:index="8" nillable="true" ma:displayName="Значення ідентифікатора документа" ma:description="Значення ідентифікатора документа, призначеного цьому елементу." ma:internalName="_dlc_DocId" ma:readOnly="true">
      <xsd:simpleType>
        <xsd:restriction base="dms:Text"/>
      </xsd:simpleType>
    </xsd:element>
    <xsd:element name="_dlc_DocIdUrl" ma:index="9" nillable="true" ma:displayName="Ідентифікатор документа" ma:description="Постійне посилання на цей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вмісту"/>
        <xsd:element ref="dc:title" minOccurs="0" maxOccurs="1" ma:index="4" ma:displayName="Заголовок"/>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8B816113-1C5C-48BB-8073-55F3B3A29378}">
  <ds:schemaRefs>
    <ds:schemaRef ds:uri="http://schemas.microsoft.com/sharepoint/v3/contenttype/forms"/>
  </ds:schemaRefs>
</ds:datastoreItem>
</file>

<file path=customXml/itemProps2.xml><?xml version="1.0" encoding="utf-8"?>
<ds:datastoreItem xmlns:ds="http://schemas.openxmlformats.org/officeDocument/2006/customXml" ds:itemID="{C4851719-5DF9-400C-9E39-64581E07C0D3}">
  <ds:schemaRefs>
    <ds:schemaRef ds:uri="http://schemas.microsoft.com/sharepoint/events"/>
  </ds:schemaRefs>
</ds:datastoreItem>
</file>

<file path=customXml/itemProps3.xml><?xml version="1.0" encoding="utf-8"?>
<ds:datastoreItem xmlns:ds="http://schemas.openxmlformats.org/officeDocument/2006/customXml" ds:itemID="{569982E8-C3C4-4744-BE2E-EC6C4AB7E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edc1b3-a6a6-4744-bb8f-c9b717f8a9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4E830C4-381A-402D-978D-C228D1920F0A}">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дод.</vt:lpstr>
      <vt:lpstr>дод.!Заголовки_для_печати</vt:lpstr>
      <vt:lpstr>дод.!Область_печати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Качаєнко Олена Андріївна</dc:creator>
  <cp:lastModifiedBy>1</cp:lastModifiedBy>
  <cp:lastPrinted>2017-09-25T15:00:38Z</cp:lastPrinted>
  <dcterms:created xsi:type="dcterms:W3CDTF">2014-01-17T10:52:16Z</dcterms:created>
  <dcterms:modified xsi:type="dcterms:W3CDTF">2017-09-28T06:42:46Z</dcterms:modified>
</cp:coreProperties>
</file>