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дод " sheetId="1" r:id="rId1"/>
  </sheets>
  <definedNames>
    <definedName name="_xlnm.Print_Titles" localSheetId="0">'дод '!$7:$9</definedName>
    <definedName name="_xlnm.Print_Area" localSheetId="0">'дод '!$A$1:$K$97</definedName>
  </definedNames>
  <calcPr fullCalcOnLoad="1"/>
</workbook>
</file>

<file path=xl/sharedStrings.xml><?xml version="1.0" encoding="utf-8"?>
<sst xmlns="http://schemas.openxmlformats.org/spreadsheetml/2006/main" count="155" uniqueCount="135">
  <si>
    <t>Код типової відомчої класифікації видатків місцевих бюджетів та класифікації видатків та кредитування місцевих бюджетів</t>
  </si>
  <si>
    <t>Назва головного розпорядника коштів
Найменування коду тимчасової класифікації видатків та кредитування місцевих бюджетів</t>
  </si>
  <si>
    <t>Назва об’єктів відповідно  до проектно- кошторисної документації; тощо</t>
  </si>
  <si>
    <t xml:space="preserve">Загальний обсяг фінансу вання будів ництва </t>
  </si>
  <si>
    <t xml:space="preserve">Відсоток завер шеності  будівниц  тва об'єктів на майбутні роки </t>
  </si>
  <si>
    <t xml:space="preserve">Разом видатків на поточний рік </t>
  </si>
  <si>
    <t>РАЗОМ</t>
  </si>
  <si>
    <t>03</t>
  </si>
  <si>
    <t>Код функціональної класифікації, що відповідає даному коду</t>
  </si>
  <si>
    <t>Зміни до капітальних видатків та переліку об’єктів, 
видатки на які у 2016 році будуть проводитися за рахунок коштів бюджету розвитку</t>
  </si>
  <si>
    <t>Секретар ради</t>
  </si>
  <si>
    <t>В.Ерфан</t>
  </si>
  <si>
    <t>10</t>
  </si>
  <si>
    <t>150101</t>
  </si>
  <si>
    <t>0490</t>
  </si>
  <si>
    <t>Капітальні вкладення</t>
  </si>
  <si>
    <t>150110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</si>
  <si>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</si>
  <si>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</si>
  <si>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>150121</t>
  </si>
  <si>
    <t>0620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</si>
  <si>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 </t>
  </si>
  <si>
    <t>Капітальні видатки</t>
  </si>
  <si>
    <t xml:space="preserve"> Усього видатків на завер шення будівниц    тва   об’єктів на майбутні роки </t>
  </si>
  <si>
    <t xml:space="preserve">за рахунок перерозподілу коштів, що переда ються із загального фонду </t>
  </si>
  <si>
    <t xml:space="preserve">Виконавчий комітет </t>
  </si>
  <si>
    <t xml:space="preserve">Управління освіти, релігії та у справах національностей </t>
  </si>
  <si>
    <t>170703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</si>
  <si>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</si>
  <si>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</si>
  <si>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за рахунок перерозподілу асигнувань</t>
  </si>
  <si>
    <t>за рахунок перевиконання дохідної частини міського бюджету на 2016 рік</t>
  </si>
  <si>
    <t>Реконструкція дорожнього покриття по вул. Косична в м. Хуст. Коригування</t>
  </si>
  <si>
    <t>Реконструкція дорожнього покриття по вул. П.Могили в м. Хуст. Коригування</t>
  </si>
  <si>
    <t>Капітальний ремонт дорожнього покриття вул.С.Бандери від №5 до №28 в м.Хуст</t>
  </si>
  <si>
    <t>Капітальний ремонт дорожнього покриття вул.Колгоспна від вул.Павлова до об'їздної дороги в м.Хуст</t>
  </si>
  <si>
    <t>Капітальний ремонт дороги по вул.І.Франка в м.Хуст,Закарпатська область (коригування)</t>
  </si>
  <si>
    <t>Капітальний ремонт тротуарів по вул.Бр.Бращайків в м.Хуст. Коригування</t>
  </si>
  <si>
    <t>Капітальний ремонт дорожнього покриття з влаштуванням зливової каналізації вул.Мічуріна в м.Хуст</t>
  </si>
  <si>
    <t>Капітальний ремонт дорожнього покриття з влаштуванням зливової каналізації вул.Лизанця в м.Хуст</t>
  </si>
  <si>
    <t>070201</t>
  </si>
  <si>
    <t>Загальноосвітні школи ( в т.ч. школа-дитячий садок, інтернат при школі), спеціалізовані школи, ліцеї, гімназії, колегіуми</t>
  </si>
  <si>
    <t>Реконструкція фонтану на території міського парку культури та відпочинку в м.Хуст (перерахунок)</t>
  </si>
  <si>
    <t>Капітальний ремонт тротуарів по вул.Колгоспна від вул.Косична до вул.Раковського в м.Хуст</t>
  </si>
  <si>
    <t>Реконструкція тротуарів по вул. Дружби від вул.Духновича до перехрестя з вул. академіка Й.Бокшая  в м. Хуст</t>
  </si>
  <si>
    <t xml:space="preserve">за рахунок  коштів освітньої субвенції, що переда ються із загального фонду </t>
  </si>
  <si>
    <t>100302</t>
  </si>
  <si>
    <t>Комбінати комунальних підприємств,районні виробничі об"єднання та інші підприємства, установи та організації житлово-комунального господарства</t>
  </si>
  <si>
    <t xml:space="preserve">Регулювання русла р.Хустець від з/д моста до вул.І.Франка в м.Хуст </t>
  </si>
  <si>
    <t>0180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</si>
  <si>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</si>
  <si>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</si>
  <si>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Капітальний ремонт підвальних приміщень адміністративної будівлі Хустської міської ради</t>
  </si>
  <si>
    <t>Капітальний ремонт дорожнього покриття вул.Кірешська в м.Хуст</t>
  </si>
  <si>
    <t>Капітальний ремонт дорожнього покриття вул.І.Мазепи в м.Хуст</t>
  </si>
  <si>
    <t>Капітальний ремонт дорожнього покриття вул.І.Грабаря в м.Хуст</t>
  </si>
  <si>
    <t>Капітальний ремонт дорожнього покриття вул.Грушевського в м.Хуст, Закарпатської області</t>
  </si>
  <si>
    <t>Капітальний ремонт дорожнього покриття вул.Дружби від вул.Й.Бокшая до вул.Терешкової  в м.Хуст</t>
  </si>
  <si>
    <t>Капітальний ремонт  дорожнього покриття вул.Пирогова від №19 до №68 в м.Хуст</t>
  </si>
  <si>
    <t>Капітальний ремонт дорожнього покриття вул.Пролетарська в м.Хуст</t>
  </si>
  <si>
    <t>Капітальний ремонт дорожнього покриття вул.Печунки в м.Хуст</t>
  </si>
  <si>
    <t>Капітальний ремонт дорожнього покриття вул.Коновальця в м.Хуст</t>
  </si>
  <si>
    <t>Капітальний ремонт дорожнього покриття вул.Колодзінського в м.Хуст</t>
  </si>
  <si>
    <t>Капітальний ремонт дорожнього покриття з влаштуванням зливової каналізації вул.І.Данчі в м.Хуст</t>
  </si>
  <si>
    <t>Капітальний ремонт дорожнього покриття вул.Молодіжна, с.Кіреші  Хустської міської ради</t>
  </si>
  <si>
    <t>Капітальний ремонт тротуарів по вул.Островського в м.Хуст</t>
  </si>
  <si>
    <t>Капітальний ремонт тротуарів по вул.І.Грабаря в м.Хуст</t>
  </si>
  <si>
    <t>Капітальний ремонт тротуарів по вул.Пирогова  від житлового будинку №6 до №68 в м.Хуст</t>
  </si>
  <si>
    <t>Реконструкція тротуарів по вул. Кн. Володимира Великого від вул.Жайворонкова до багатоповерхових житлових будинків №1, 3, 4 в м. Хуст</t>
  </si>
  <si>
    <t>Будівництво ливневої каналізаційної мережі по вул. Київська, Гайова, Коротка, Вітрова  в м.Хуст</t>
  </si>
  <si>
    <t>Будівництво водопроводу вул.Павловича та вул.М.Кречки в м.Хуст</t>
  </si>
  <si>
    <t>Реконструкція водопроводу по вул.Островського від перехрестя вул.Тімерязева до вул.М.Вовчка в м.Хуст</t>
  </si>
  <si>
    <t>Реконструкція водопроводу по  вул.Є.Коновальця, вул.Мала в м.Хуст</t>
  </si>
  <si>
    <t>Будівництво мережі вуличного освітлення м.Хуст, вул.Воробкевича, О.Блеста, Губаля</t>
  </si>
  <si>
    <t>Реконструкція мережі вуличного освітлення в м.Хуст, вул.Рогача, вул.Теліги, вул.Злоцького, вул.Кукольника, вул.Колгоспна від КТП-211</t>
  </si>
  <si>
    <t>Реконструкція мережі вуличного освітлення в м.Хуст, вул.Мараморошська</t>
  </si>
  <si>
    <t>Реконструкція мережі вуличного освітлення в м.Хуст, вул.М.Глінки</t>
  </si>
  <si>
    <t>15</t>
  </si>
  <si>
    <t xml:space="preserve">Управління  соціального захисту населення </t>
  </si>
  <si>
    <t>010116</t>
  </si>
  <si>
    <t>0111</t>
  </si>
  <si>
    <t>Органи місцевого самоврядування</t>
  </si>
  <si>
    <t>24</t>
  </si>
  <si>
    <t xml:space="preserve">Управління культури , молоді та спорту </t>
  </si>
  <si>
    <t>0824</t>
  </si>
  <si>
    <t>Бібліотеки</t>
  </si>
  <si>
    <t>Спорудження пам'ятника Героям Небесної Сотні у міському парку культури та відпочинку ім."Героїв Майдану" по вул.900-річчя хуста б/н в м.Хуст</t>
  </si>
  <si>
    <t>110502</t>
  </si>
  <si>
    <t>0829</t>
  </si>
  <si>
    <t>Iншi культурно-освiтнi заклади та заходи</t>
  </si>
  <si>
    <t>Капітальний ремонт системи опалення спального корпусу  гімназії-інтернат  м.Хуст Закарпатської області , вул.Корятовича, 2</t>
  </si>
  <si>
    <t>Капітальний ремонт дорожнього покриття по вул.Островського (від вул.Тімірязєва до вул.Вайди) в м.Хуст</t>
  </si>
  <si>
    <t>Будівництво мережі вуличного освітлення м.Хуст, вул.Нарцисова</t>
  </si>
  <si>
    <t>Реконструкція мережі вуличного освітлення         в м.Хуст, вул.Зарічна</t>
  </si>
  <si>
    <t>76</t>
  </si>
  <si>
    <t>Фінансове управління</t>
  </si>
  <si>
    <t>250380</t>
  </si>
  <si>
    <t>Інші субвенції</t>
  </si>
  <si>
    <t>Cпівфінансування проекту "Придбання апарату рентгенографічного, цифрового на три робочі місця та автомобіля санітарного"</t>
  </si>
  <si>
    <t>Будівництво адмінбудинку з господарськими приміщеннями, туалету та поливочної системи на території міського парку в м.Хуст (коригування проекту)</t>
  </si>
  <si>
    <t>Капітальний ремонт дорожнього покриття вул.Німецька в м.Хуст, Закарпатської області</t>
  </si>
  <si>
    <t>Капітальний ремонт дорожнього покриття вул.Вчительська в м.Хуст</t>
  </si>
  <si>
    <t>Реконструкція Кірешської ЗОШ І ступеню під НВК</t>
  </si>
  <si>
    <t>Капітальний ремонт вулиці Львівська в м.Хуст Закарпатської області</t>
  </si>
  <si>
    <t>Капітальний ремонт тротуарів по вул.Шевченка в м.Хуст</t>
  </si>
  <si>
    <t>Капітальний ремонт тротуарів по вул.Ломоносова в м.Хуст</t>
  </si>
  <si>
    <t>Капітальний ремонт тротуарів по вул.Червонодеревників в м.Хуст</t>
  </si>
  <si>
    <t>Будівництво ділянки міського водопроводу від водозабору "Ріка" до  вул.Пачовського в м.Хуст</t>
  </si>
  <si>
    <t>Реконструкція водопроводу по  вул.Коцюбинського в м.Хуст</t>
  </si>
  <si>
    <t xml:space="preserve">Реконструкція   існуючих гаражів Хустської міської ради під центр надання адміністративних послуг на 25 робочих місць в м.Хуст по вул.900-річчя Хуста №27 </t>
  </si>
  <si>
    <t>250404</t>
  </si>
  <si>
    <t>0133</t>
  </si>
  <si>
    <t>Інші видатки</t>
  </si>
  <si>
    <t>План зонування території м.Хуст, с.Кіреші, с.Чертіж, та с.Зарічне Хустської міської ради Закарпатської області</t>
  </si>
  <si>
    <t>070801</t>
  </si>
  <si>
    <t>0970 </t>
  </si>
  <si>
    <t>Придбання підручників </t>
  </si>
  <si>
    <t xml:space="preserve">Реконструкція стадіону "Карпати" у м.Хуст по вул.Борканюка, 15 II черга </t>
  </si>
  <si>
    <t xml:space="preserve">Капітальний ремонт даху спального корпусу в гімназії-інтернат 
</t>
  </si>
  <si>
    <t>Додаток  №6</t>
  </si>
  <si>
    <t>Будівництво каналізаційної мережі вул. Замкова в м.Хуст</t>
  </si>
  <si>
    <t>Капітальний ремонт дорожнього покриття по вул.Жайворонкова (від №44 до вул.Чижмаря) в м.Хуст</t>
  </si>
  <si>
    <t>Будівництво каналізаційної мережі по вул. Воз'єднання в м.Хуст , Коригування</t>
  </si>
  <si>
    <t>Будівництво каналізаційної мережі по вул. Космонавтів, Гагаріна, Гоголя, Кутузова, О.Невського в м.Хуст, Коригування</t>
  </si>
  <si>
    <t>Детальний план території м-н Незалежності, 1</t>
  </si>
  <si>
    <t>Детальний план території вул.І.Франка, б/н у м.Хуст</t>
  </si>
  <si>
    <t>Детальний план території мікрорайону в межах вул.Жайворонкова-Володимирська-Чижмаря у м.Хуст</t>
  </si>
  <si>
    <t>Капітальний ремонт дорожнього покриття вул.Кирила і Мефодія в м.Хуст</t>
  </si>
  <si>
    <t>Будівництво мережі зовнішнього освітлення та підсвічування руїн Хустського замку в м.Хуст Закарпатської області</t>
  </si>
  <si>
    <t xml:space="preserve">Будівництво мережі зовнішнього освітлення туристичного маршруту від турбази "Нарцис" до оглядового майданчику в м.Хуст </t>
  </si>
  <si>
    <t>Капітальний ремонт дорожнього покриття вул.Дружби в м.Хуст.Коригування</t>
  </si>
  <si>
    <t>Капітальний ремонт дорожнього покриття з влаштуванням зливової каналізації вул.Чижмаря в м.Хуст</t>
  </si>
  <si>
    <t>Співфінансування  по об’єкту: Регулювання русла р.Хустець в м.Хуст (I черга). Коригування. (Додаткові роботи)</t>
  </si>
  <si>
    <t xml:space="preserve"> до рішення V сесії Хустської міської ради</t>
  </si>
  <si>
    <t xml:space="preserve">VII скликання  22.12.2016 року  № 462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</si>
</sst>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</numFmts>
  <fonts count="5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6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0" xfId="0" applyNumberFormat="1" applyFont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4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4" fontId="6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6" fontId="19" fillId="0" borderId="12" xfId="49" applyNumberFormat="1" applyFont="1" applyFill="1" applyBorder="1" applyAlignment="1">
      <alignment horizontal="left" vertical="center" wrapText="1"/>
      <protection/>
    </xf>
    <xf numFmtId="49" fontId="1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 wrapText="1"/>
    </xf>
    <xf numFmtId="3" fontId="19" fillId="0" borderId="12" xfId="49" applyNumberFormat="1" applyFont="1" applyFill="1" applyBorder="1" applyAlignment="1">
      <alignment horizontal="left" vertical="center" wrapText="1"/>
      <protection/>
    </xf>
    <xf numFmtId="2" fontId="6" fillId="0" borderId="12" xfId="0" applyNumberFormat="1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2" fontId="6" fillId="0" borderId="12" xfId="0" applyNumberFormat="1" applyFont="1" applyBorder="1" applyAlignment="1">
      <alignment horizontal="justify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left" vertical="center" wrapText="1"/>
      <protection/>
    </xf>
    <xf numFmtId="1" fontId="6" fillId="0" borderId="12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left" vertical="center" wrapText="1"/>
    </xf>
    <xf numFmtId="3" fontId="1" fillId="33" borderId="17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justify" vertical="center"/>
    </xf>
    <xf numFmtId="3" fontId="10" fillId="33" borderId="12" xfId="0" applyNumberFormat="1" applyFont="1" applyFill="1" applyBorder="1" applyAlignment="1">
      <alignment horizontal="center" vertical="center" wrapText="1"/>
    </xf>
    <xf numFmtId="0" fontId="19" fillId="0" borderId="12" xfId="55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horizontal="left" vertical="center" wrapText="1" shrinkToFit="1"/>
    </xf>
    <xf numFmtId="4" fontId="16" fillId="0" borderId="12" xfId="0" applyNumberFormat="1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view="pageBreakPreview" zoomScaleSheetLayoutView="100" zoomScalePageLayoutView="0" workbookViewId="0" topLeftCell="A1">
      <pane ySplit="5" topLeftCell="A47" activePane="bottomLeft" state="frozen"/>
      <selection pane="topLeft" activeCell="A1" sqref="A1"/>
      <selection pane="bottomLeft" activeCell="G1" sqref="G1:K3"/>
    </sheetView>
  </sheetViews>
  <sheetFormatPr defaultColWidth="9.140625" defaultRowHeight="12.75"/>
  <cols>
    <col min="1" max="1" width="8.00390625" style="10" customWidth="1"/>
    <col min="2" max="2" width="7.421875" style="24" customWidth="1"/>
    <col min="3" max="3" width="32.421875" style="10" customWidth="1"/>
    <col min="4" max="4" width="60.7109375" style="10" customWidth="1"/>
    <col min="5" max="5" width="8.28125" style="10" customWidth="1"/>
    <col min="6" max="6" width="8.140625" style="10" customWidth="1"/>
    <col min="7" max="7" width="7.140625" style="10" customWidth="1"/>
    <col min="8" max="9" width="12.00390625" style="10" customWidth="1"/>
    <col min="10" max="10" width="13.28125" style="10" customWidth="1"/>
    <col min="11" max="11" width="11.28125" style="10" customWidth="1"/>
    <col min="12" max="12" width="16.140625" style="10" customWidth="1"/>
    <col min="13" max="13" width="10.8515625" style="10" customWidth="1"/>
    <col min="14" max="14" width="10.57421875" style="10" customWidth="1"/>
    <col min="15" max="16384" width="9.140625" style="10" customWidth="1"/>
  </cols>
  <sheetData>
    <row r="1" spans="7:11" ht="19.5" customHeight="1">
      <c r="G1" s="151" t="s">
        <v>119</v>
      </c>
      <c r="H1" s="143"/>
      <c r="I1" s="143"/>
      <c r="J1" s="143"/>
      <c r="K1" s="143"/>
    </row>
    <row r="2" spans="7:11" ht="19.5" customHeight="1">
      <c r="G2" s="143" t="s">
        <v>133</v>
      </c>
      <c r="H2" s="143"/>
      <c r="I2" s="143"/>
      <c r="J2" s="143"/>
      <c r="K2" s="143"/>
    </row>
    <row r="3" spans="7:11" ht="19.5" customHeight="1">
      <c r="G3" s="143" t="s">
        <v>134</v>
      </c>
      <c r="H3" s="143"/>
      <c r="I3" s="143"/>
      <c r="J3" s="143"/>
      <c r="K3" s="143"/>
    </row>
    <row r="4" spans="5:11" ht="12" customHeight="1">
      <c r="E4" s="3"/>
      <c r="F4" s="3"/>
      <c r="G4" s="3"/>
      <c r="H4" s="3"/>
      <c r="I4" s="3"/>
      <c r="J4" s="3"/>
      <c r="K4" s="3"/>
    </row>
    <row r="5" spans="1:11" ht="52.5" customHeight="1">
      <c r="A5" s="145" t="s">
        <v>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3:11" ht="16.5" customHeight="1">
      <c r="C6" s="1"/>
      <c r="D6" s="1"/>
      <c r="E6" s="1"/>
      <c r="F6" s="2"/>
      <c r="J6" s="6"/>
      <c r="K6" s="6"/>
    </row>
    <row r="7" spans="1:11" ht="31.5" customHeight="1" thickBot="1">
      <c r="A7" s="148" t="s">
        <v>0</v>
      </c>
      <c r="B7" s="149" t="s">
        <v>8</v>
      </c>
      <c r="C7" s="147" t="s">
        <v>1</v>
      </c>
      <c r="D7" s="144" t="s">
        <v>2</v>
      </c>
      <c r="E7" s="146" t="s">
        <v>3</v>
      </c>
      <c r="F7" s="146" t="s">
        <v>4</v>
      </c>
      <c r="G7" s="146" t="s">
        <v>23</v>
      </c>
      <c r="H7" s="144" t="s">
        <v>5</v>
      </c>
      <c r="I7" s="150" t="s">
        <v>45</v>
      </c>
      <c r="J7" s="150" t="s">
        <v>24</v>
      </c>
      <c r="K7" s="150" t="s">
        <v>30</v>
      </c>
    </row>
    <row r="8" spans="1:15" ht="135" customHeight="1">
      <c r="A8" s="148"/>
      <c r="B8" s="149"/>
      <c r="C8" s="147"/>
      <c r="D8" s="144"/>
      <c r="E8" s="146"/>
      <c r="F8" s="146"/>
      <c r="G8" s="146"/>
      <c r="H8" s="144"/>
      <c r="I8" s="150"/>
      <c r="J8" s="150"/>
      <c r="K8" s="150"/>
      <c r="L8" s="134" t="s">
        <v>24</v>
      </c>
      <c r="M8" s="128" t="s">
        <v>31</v>
      </c>
      <c r="N8" s="130" t="s">
        <v>24</v>
      </c>
      <c r="O8" s="132" t="s">
        <v>30</v>
      </c>
    </row>
    <row r="9" spans="1:15" ht="21" customHeight="1" thickBot="1">
      <c r="A9" s="72">
        <v>1</v>
      </c>
      <c r="B9" s="73">
        <v>2</v>
      </c>
      <c r="C9" s="72">
        <v>3</v>
      </c>
      <c r="D9" s="61">
        <v>4</v>
      </c>
      <c r="E9" s="72">
        <f>D9+1</f>
        <v>5</v>
      </c>
      <c r="F9" s="72">
        <f>E9+1</f>
        <v>6</v>
      </c>
      <c r="G9" s="72">
        <f>F9+1</f>
        <v>7</v>
      </c>
      <c r="H9" s="72">
        <v>8</v>
      </c>
      <c r="I9" s="72">
        <v>8</v>
      </c>
      <c r="J9" s="72">
        <f>H9+1</f>
        <v>9</v>
      </c>
      <c r="K9" s="72">
        <v>10</v>
      </c>
      <c r="L9" s="135"/>
      <c r="M9" s="129"/>
      <c r="N9" s="131"/>
      <c r="O9" s="133"/>
    </row>
    <row r="10" spans="1:15" s="12" customFormat="1" ht="24.75" customHeight="1">
      <c r="A10" s="74" t="s">
        <v>7</v>
      </c>
      <c r="B10" s="141" t="s">
        <v>25</v>
      </c>
      <c r="C10" s="141"/>
      <c r="D10" s="141"/>
      <c r="E10" s="59"/>
      <c r="F10" s="59"/>
      <c r="G10" s="59"/>
      <c r="H10" s="39">
        <f>H11+H12+H13+H14+H15+H16+H17+H20+H23+H24+H25+H26+H27+H28+H29+H30+H31+H32+H33+H34+H35+H36+H39+H40+H41+H42+H43+H44+H45+H46+H47+H48+H49+H50+H51+H52+H53+H54+H55+H56+H57+H58+H59+H60+H61+H62+H63+H64+H65+H66+H67+H68+H69+H70+H71+H72+H73+H74+H75+H77+H78+H79+H80+H81</f>
        <v>-3492322</v>
      </c>
      <c r="I10" s="39">
        <f>I11+I12+I13+I14+I15+I16+I17+I20+I23+I24+I25+I26+I27+I28+I29+I30+I31+I32+I33+I34+I35+I36+I39+I40+I41+I42+I43+I44+I45+I46+I47+I48+I49+I50+I51+I52+I53+I54+I55+I56+I57+I58+I59+I60+I61+I62+I63+I64+I65+I66+I67+I68+I69+I70+I71+I72+I73+I74+I75+I77+I78+I79+I80+I81</f>
        <v>0</v>
      </c>
      <c r="J10" s="39">
        <f>J11+J12+J13+J14+J15+J16+J17+J20+J23+J24+J25+J26+J27+J28+J29+J30+J31+J32+J33+J34+J35+J36+J39+J40+J41+J42+J43+J44+J45+J46+J47+J48+J49+J50+J51+J52+J53+J54+J55+J56+J57+J58+J59+J60+J61+J62+J63+J64+J65+J66+J67+J68+J69+J70+J71+J72+J73+J74+J75+J77+J78+J79+J80+J81</f>
        <v>-240326</v>
      </c>
      <c r="K10" s="39">
        <f>K11+K12+K13+K14+K15+K16+K17+K20+K23+K24+K25+K26+K27+K28+K29+K30+K31+K32+K33+K34+K35+K36+K39+K40+K41+K42+K43+K44+K45+K46+K47+K48+K49+K50+K51+K52+K53+K54+K55+K56+K57+K58+K59+K60+K61+K62+K63+K64+K65+K66+K67+K68+K69+K70+K71+K72+K73+K74+K75+K77+K78+K79+K80+K81</f>
        <v>-3251996</v>
      </c>
      <c r="L10" s="31"/>
      <c r="M10" s="46"/>
      <c r="N10" s="46"/>
      <c r="O10" s="46"/>
    </row>
    <row r="11" spans="1:15" s="12" customFormat="1" ht="35.25" customHeight="1">
      <c r="A11" s="67" t="s">
        <v>79</v>
      </c>
      <c r="B11" s="67" t="s">
        <v>80</v>
      </c>
      <c r="C11" s="81" t="s">
        <v>81</v>
      </c>
      <c r="D11" s="82" t="s">
        <v>22</v>
      </c>
      <c r="E11" s="33"/>
      <c r="F11" s="33"/>
      <c r="G11" s="33"/>
      <c r="H11" s="39">
        <f>J11+K11</f>
        <v>-85</v>
      </c>
      <c r="I11" s="39"/>
      <c r="J11" s="34">
        <v>-85</v>
      </c>
      <c r="K11" s="39"/>
      <c r="L11" s="31"/>
      <c r="M11" s="46"/>
      <c r="N11" s="46"/>
      <c r="O11" s="46"/>
    </row>
    <row r="12" spans="1:15" s="12" customFormat="1" ht="81" customHeight="1">
      <c r="A12" s="69" t="s">
        <v>46</v>
      </c>
      <c r="B12" s="69" t="s">
        <v>20</v>
      </c>
      <c r="C12" s="61" t="s">
        <v>47</v>
      </c>
      <c r="D12" s="70" t="s">
        <v>22</v>
      </c>
      <c r="E12" s="33"/>
      <c r="F12" s="33"/>
      <c r="G12" s="33"/>
      <c r="H12" s="39">
        <f aca="true" t="shared" si="0" ref="H12:H22">I12+J12+K12</f>
        <v>20000</v>
      </c>
      <c r="I12" s="39"/>
      <c r="J12" s="34">
        <v>422716</v>
      </c>
      <c r="K12" s="34">
        <v>-402716</v>
      </c>
      <c r="L12" s="31"/>
      <c r="M12" s="46"/>
      <c r="N12" s="46"/>
      <c r="O12" s="46"/>
    </row>
    <row r="13" spans="1:15" s="12" customFormat="1" ht="41.25" customHeight="1">
      <c r="A13" s="119" t="s">
        <v>13</v>
      </c>
      <c r="B13" s="119" t="s">
        <v>14</v>
      </c>
      <c r="C13" s="124" t="s">
        <v>15</v>
      </c>
      <c r="D13" s="53" t="s">
        <v>48</v>
      </c>
      <c r="E13" s="33"/>
      <c r="F13" s="33"/>
      <c r="G13" s="33"/>
      <c r="H13" s="39">
        <f t="shared" si="0"/>
        <v>-40</v>
      </c>
      <c r="I13" s="39"/>
      <c r="J13" s="34">
        <v>-40</v>
      </c>
      <c r="K13" s="34"/>
      <c r="L13" s="31"/>
      <c r="M13" s="46"/>
      <c r="N13" s="46"/>
      <c r="O13" s="46"/>
    </row>
    <row r="14" spans="1:15" s="12" customFormat="1" ht="42" customHeight="1">
      <c r="A14" s="120"/>
      <c r="B14" s="120"/>
      <c r="C14" s="125"/>
      <c r="D14" s="71" t="s">
        <v>42</v>
      </c>
      <c r="E14" s="33"/>
      <c r="F14" s="33"/>
      <c r="G14" s="33"/>
      <c r="H14" s="39">
        <f t="shared" si="0"/>
        <v>-78827</v>
      </c>
      <c r="I14" s="34"/>
      <c r="J14" s="34"/>
      <c r="K14" s="34">
        <v>-78827</v>
      </c>
      <c r="L14" s="31"/>
      <c r="M14" s="47">
        <f>H14</f>
        <v>-78827</v>
      </c>
      <c r="N14" s="46"/>
      <c r="O14" s="46"/>
    </row>
    <row r="15" spans="1:15" s="12" customFormat="1" ht="47.25" customHeight="1">
      <c r="A15" s="120"/>
      <c r="B15" s="120"/>
      <c r="C15" s="125"/>
      <c r="D15" s="53" t="s">
        <v>99</v>
      </c>
      <c r="E15" s="33"/>
      <c r="F15" s="33"/>
      <c r="G15" s="33"/>
      <c r="H15" s="39">
        <f t="shared" si="0"/>
        <v>-98935</v>
      </c>
      <c r="I15" s="34"/>
      <c r="J15" s="34">
        <v>-98935</v>
      </c>
      <c r="K15" s="34"/>
      <c r="L15" s="31"/>
      <c r="M15" s="47"/>
      <c r="N15" s="46"/>
      <c r="O15" s="46"/>
    </row>
    <row r="16" spans="1:15" s="12" customFormat="1" ht="47.25" customHeight="1">
      <c r="A16" s="120"/>
      <c r="B16" s="120"/>
      <c r="C16" s="125"/>
      <c r="D16" s="65" t="s">
        <v>109</v>
      </c>
      <c r="E16" s="33"/>
      <c r="F16" s="33"/>
      <c r="G16" s="33"/>
      <c r="H16" s="39">
        <f t="shared" si="0"/>
        <v>616344</v>
      </c>
      <c r="I16" s="34"/>
      <c r="J16" s="34">
        <v>616344</v>
      </c>
      <c r="K16" s="34"/>
      <c r="L16" s="31"/>
      <c r="M16" s="47"/>
      <c r="N16" s="46"/>
      <c r="O16" s="46"/>
    </row>
    <row r="17" spans="1:15" s="12" customFormat="1" ht="42" customHeight="1">
      <c r="A17" s="120"/>
      <c r="B17" s="120"/>
      <c r="C17" s="125"/>
      <c r="D17" s="53" t="s">
        <v>52</v>
      </c>
      <c r="E17" s="33"/>
      <c r="F17" s="33"/>
      <c r="G17" s="33"/>
      <c r="H17" s="39">
        <f t="shared" si="0"/>
        <v>-1868</v>
      </c>
      <c r="I17" s="34"/>
      <c r="J17" s="34">
        <v>-1868</v>
      </c>
      <c r="K17" s="34"/>
      <c r="L17" s="31"/>
      <c r="M17" s="47"/>
      <c r="N17" s="46"/>
      <c r="O17" s="46"/>
    </row>
    <row r="18" spans="1:15" s="12" customFormat="1" ht="42" customHeight="1" hidden="1">
      <c r="A18" s="67"/>
      <c r="B18" s="67"/>
      <c r="C18" s="103"/>
      <c r="D18" s="53"/>
      <c r="E18" s="33"/>
      <c r="F18" s="111"/>
      <c r="G18" s="111"/>
      <c r="H18" s="108">
        <f>H16</f>
        <v>616344</v>
      </c>
      <c r="I18" s="108">
        <f>I16</f>
        <v>0</v>
      </c>
      <c r="J18" s="108">
        <f>J16</f>
        <v>616344</v>
      </c>
      <c r="K18" s="108">
        <f>K16</f>
        <v>0</v>
      </c>
      <c r="L18" s="31"/>
      <c r="M18" s="47"/>
      <c r="N18" s="46"/>
      <c r="O18" s="46"/>
    </row>
    <row r="19" spans="1:15" s="12" customFormat="1" ht="42" customHeight="1" hidden="1">
      <c r="A19" s="67"/>
      <c r="B19" s="67"/>
      <c r="C19" s="103"/>
      <c r="D19" s="53"/>
      <c r="E19" s="33"/>
      <c r="F19" s="111"/>
      <c r="G19" s="111"/>
      <c r="H19" s="108">
        <f>H13+H14+H15+H17</f>
        <v>-179670</v>
      </c>
      <c r="I19" s="108">
        <f>I13+I14+I15+I17</f>
        <v>0</v>
      </c>
      <c r="J19" s="108">
        <f>J13+J14+J15+J17</f>
        <v>-100843</v>
      </c>
      <c r="K19" s="108">
        <f>K13+K14+K15+K17</f>
        <v>-78827</v>
      </c>
      <c r="L19" s="31"/>
      <c r="M19" s="47"/>
      <c r="N19" s="46"/>
      <c r="O19" s="46"/>
    </row>
    <row r="20" spans="1:15" s="12" customFormat="1" ht="42" customHeight="1">
      <c r="A20" s="122" t="s">
        <v>19</v>
      </c>
      <c r="B20" s="123" t="s">
        <v>20</v>
      </c>
      <c r="C20" s="126" t="s">
        <v>21</v>
      </c>
      <c r="D20" s="100" t="s">
        <v>107</v>
      </c>
      <c r="E20" s="33"/>
      <c r="F20" s="33"/>
      <c r="G20" s="33"/>
      <c r="H20" s="39">
        <f t="shared" si="0"/>
        <v>303734</v>
      </c>
      <c r="I20" s="34"/>
      <c r="J20" s="34">
        <v>303734</v>
      </c>
      <c r="K20" s="34"/>
      <c r="L20" s="31"/>
      <c r="M20" s="47"/>
      <c r="N20" s="46"/>
      <c r="O20" s="46"/>
    </row>
    <row r="21" spans="1:15" s="12" customFormat="1" ht="48" customHeight="1">
      <c r="A21" s="122"/>
      <c r="B21" s="123"/>
      <c r="C21" s="126"/>
      <c r="D21" s="65" t="s">
        <v>128</v>
      </c>
      <c r="E21" s="33"/>
      <c r="F21" s="33"/>
      <c r="G21" s="33"/>
      <c r="H21" s="39">
        <f t="shared" si="0"/>
        <v>490000</v>
      </c>
      <c r="I21" s="34"/>
      <c r="J21" s="34">
        <v>490000</v>
      </c>
      <c r="K21" s="34"/>
      <c r="L21" s="31"/>
      <c r="M21" s="47"/>
      <c r="N21" s="46"/>
      <c r="O21" s="46"/>
    </row>
    <row r="22" spans="1:15" s="12" customFormat="1" ht="53.25" customHeight="1">
      <c r="A22" s="122"/>
      <c r="B22" s="123"/>
      <c r="C22" s="126"/>
      <c r="D22" s="65" t="s">
        <v>129</v>
      </c>
      <c r="E22" s="33"/>
      <c r="F22" s="33"/>
      <c r="G22" s="33"/>
      <c r="H22" s="39">
        <f t="shared" si="0"/>
        <v>-490000</v>
      </c>
      <c r="I22" s="34"/>
      <c r="J22" s="34">
        <v>-490000</v>
      </c>
      <c r="K22" s="34"/>
      <c r="L22" s="31"/>
      <c r="M22" s="47"/>
      <c r="N22" s="46"/>
      <c r="O22" s="46"/>
    </row>
    <row r="23" spans="1:15" s="12" customFormat="1" ht="48.75" customHeight="1">
      <c r="A23" s="122"/>
      <c r="B23" s="123"/>
      <c r="C23" s="126"/>
      <c r="D23" s="57" t="s">
        <v>69</v>
      </c>
      <c r="E23" s="33"/>
      <c r="F23" s="33"/>
      <c r="G23" s="33"/>
      <c r="H23" s="39">
        <f aca="true" t="shared" si="1" ref="H23:H87">I23+J23+K23</f>
        <v>-60000</v>
      </c>
      <c r="I23" s="34"/>
      <c r="J23" s="34"/>
      <c r="K23" s="34">
        <v>-60000</v>
      </c>
      <c r="L23" s="43"/>
      <c r="M23" s="47"/>
      <c r="N23" s="46"/>
      <c r="O23" s="46"/>
    </row>
    <row r="24" spans="1:15" s="12" customFormat="1" ht="33" customHeight="1">
      <c r="A24" s="122"/>
      <c r="B24" s="123"/>
      <c r="C24" s="126"/>
      <c r="D24" s="57" t="s">
        <v>120</v>
      </c>
      <c r="E24" s="33"/>
      <c r="F24" s="33"/>
      <c r="G24" s="33"/>
      <c r="H24" s="39">
        <f t="shared" si="1"/>
        <v>-200000</v>
      </c>
      <c r="I24" s="34"/>
      <c r="J24" s="34"/>
      <c r="K24" s="34">
        <v>-200000</v>
      </c>
      <c r="L24" s="43"/>
      <c r="M24" s="47"/>
      <c r="N24" s="46"/>
      <c r="O24" s="46"/>
    </row>
    <row r="25" spans="1:15" s="12" customFormat="1" ht="40.5" customHeight="1">
      <c r="A25" s="122"/>
      <c r="B25" s="123"/>
      <c r="C25" s="126"/>
      <c r="D25" s="87" t="s">
        <v>93</v>
      </c>
      <c r="E25" s="33"/>
      <c r="F25" s="33"/>
      <c r="G25" s="33"/>
      <c r="H25" s="39">
        <f t="shared" si="1"/>
        <v>62096</v>
      </c>
      <c r="I25" s="34"/>
      <c r="J25" s="34">
        <v>62096</v>
      </c>
      <c r="K25" s="34"/>
      <c r="L25" s="43"/>
      <c r="M25" s="47"/>
      <c r="N25" s="46"/>
      <c r="O25" s="46"/>
    </row>
    <row r="26" spans="1:15" s="12" customFormat="1" ht="42.75" customHeight="1">
      <c r="A26" s="122"/>
      <c r="B26" s="123"/>
      <c r="C26" s="126"/>
      <c r="D26" s="79" t="s">
        <v>70</v>
      </c>
      <c r="E26" s="33"/>
      <c r="F26" s="33"/>
      <c r="G26" s="33"/>
      <c r="H26" s="39">
        <f t="shared" si="1"/>
        <v>-23065</v>
      </c>
      <c r="I26" s="34"/>
      <c r="J26" s="34">
        <v>-23065</v>
      </c>
      <c r="K26" s="34"/>
      <c r="L26" s="43"/>
      <c r="M26" s="47"/>
      <c r="N26" s="46"/>
      <c r="O26" s="46"/>
    </row>
    <row r="27" spans="1:15" s="12" customFormat="1" ht="44.25" customHeight="1">
      <c r="A27" s="122"/>
      <c r="B27" s="123"/>
      <c r="C27" s="126"/>
      <c r="D27" s="79" t="s">
        <v>71</v>
      </c>
      <c r="E27" s="33"/>
      <c r="F27" s="33"/>
      <c r="G27" s="33"/>
      <c r="H27" s="39">
        <f t="shared" si="1"/>
        <v>-78518</v>
      </c>
      <c r="I27" s="34"/>
      <c r="J27" s="34"/>
      <c r="K27" s="34">
        <v>-78518</v>
      </c>
      <c r="L27" s="43"/>
      <c r="M27" s="47"/>
      <c r="N27" s="46"/>
      <c r="O27" s="46"/>
    </row>
    <row r="28" spans="1:15" s="12" customFormat="1" ht="40.5" customHeight="1">
      <c r="A28" s="122"/>
      <c r="B28" s="123"/>
      <c r="C28" s="126"/>
      <c r="D28" s="79" t="s">
        <v>72</v>
      </c>
      <c r="E28" s="33"/>
      <c r="F28" s="33"/>
      <c r="G28" s="33"/>
      <c r="H28" s="39">
        <f t="shared" si="1"/>
        <v>-1100</v>
      </c>
      <c r="I28" s="34"/>
      <c r="J28" s="34">
        <v>-1100</v>
      </c>
      <c r="K28" s="34"/>
      <c r="L28" s="43"/>
      <c r="M28" s="47"/>
      <c r="N28" s="46"/>
      <c r="O28" s="46"/>
    </row>
    <row r="29" spans="1:15" s="12" customFormat="1" ht="40.5" customHeight="1">
      <c r="A29" s="122"/>
      <c r="B29" s="123"/>
      <c r="C29" s="126"/>
      <c r="D29" s="79" t="s">
        <v>108</v>
      </c>
      <c r="E29" s="33"/>
      <c r="F29" s="33"/>
      <c r="G29" s="33"/>
      <c r="H29" s="39">
        <f t="shared" si="1"/>
        <v>301520</v>
      </c>
      <c r="I29" s="34"/>
      <c r="J29" s="34">
        <v>301520</v>
      </c>
      <c r="K29" s="34"/>
      <c r="L29" s="43"/>
      <c r="M29" s="47"/>
      <c r="N29" s="46"/>
      <c r="O29" s="46"/>
    </row>
    <row r="30" spans="1:15" s="12" customFormat="1" ht="40.5" customHeight="1">
      <c r="A30" s="122"/>
      <c r="B30" s="123"/>
      <c r="C30" s="126"/>
      <c r="D30" s="87" t="s">
        <v>92</v>
      </c>
      <c r="E30" s="33"/>
      <c r="F30" s="33"/>
      <c r="G30" s="33"/>
      <c r="H30" s="39">
        <f t="shared" si="1"/>
        <v>57389</v>
      </c>
      <c r="I30" s="34"/>
      <c r="J30" s="34">
        <v>57389</v>
      </c>
      <c r="K30" s="34"/>
      <c r="L30" s="43"/>
      <c r="M30" s="47"/>
      <c r="N30" s="46"/>
      <c r="O30" s="46"/>
    </row>
    <row r="31" spans="1:15" s="12" customFormat="1" ht="40.5" customHeight="1">
      <c r="A31" s="122"/>
      <c r="B31" s="123"/>
      <c r="C31" s="126"/>
      <c r="D31" s="84" t="s">
        <v>73</v>
      </c>
      <c r="E31" s="33"/>
      <c r="F31" s="33"/>
      <c r="G31" s="33"/>
      <c r="H31" s="39">
        <f t="shared" si="1"/>
        <v>61139</v>
      </c>
      <c r="I31" s="34"/>
      <c r="J31" s="34">
        <v>61139</v>
      </c>
      <c r="K31" s="34"/>
      <c r="L31" s="43"/>
      <c r="M31" s="47"/>
      <c r="N31" s="46"/>
      <c r="O31" s="46"/>
    </row>
    <row r="32" spans="1:15" s="12" customFormat="1" ht="48.75" customHeight="1">
      <c r="A32" s="122"/>
      <c r="B32" s="123"/>
      <c r="C32" s="126"/>
      <c r="D32" s="84" t="s">
        <v>74</v>
      </c>
      <c r="E32" s="33"/>
      <c r="F32" s="33"/>
      <c r="G32" s="33"/>
      <c r="H32" s="39">
        <f t="shared" si="1"/>
        <v>-2834</v>
      </c>
      <c r="I32" s="34"/>
      <c r="J32" s="34">
        <v>-2834</v>
      </c>
      <c r="K32" s="34"/>
      <c r="L32" s="43"/>
      <c r="M32" s="47"/>
      <c r="N32" s="46"/>
      <c r="O32" s="46"/>
    </row>
    <row r="33" spans="1:15" s="12" customFormat="1" ht="36" customHeight="1">
      <c r="A33" s="122"/>
      <c r="B33" s="123"/>
      <c r="C33" s="126"/>
      <c r="D33" s="57" t="s">
        <v>122</v>
      </c>
      <c r="E33" s="35"/>
      <c r="F33" s="35"/>
      <c r="G33" s="35"/>
      <c r="H33" s="39">
        <f t="shared" si="1"/>
        <v>-32300</v>
      </c>
      <c r="I33" s="39"/>
      <c r="J33" s="97">
        <v>-32300</v>
      </c>
      <c r="K33" s="34"/>
      <c r="L33" s="43"/>
      <c r="M33" s="47"/>
      <c r="N33" s="46"/>
      <c r="O33" s="46"/>
    </row>
    <row r="34" spans="1:15" s="12" customFormat="1" ht="36" customHeight="1">
      <c r="A34" s="122"/>
      <c r="B34" s="123"/>
      <c r="C34" s="126"/>
      <c r="D34" s="84" t="s">
        <v>75</v>
      </c>
      <c r="E34" s="35"/>
      <c r="F34" s="35"/>
      <c r="G34" s="35"/>
      <c r="H34" s="39">
        <f t="shared" si="1"/>
        <v>-693</v>
      </c>
      <c r="I34" s="39"/>
      <c r="J34" s="34">
        <v>-693</v>
      </c>
      <c r="K34" s="34"/>
      <c r="L34" s="43"/>
      <c r="M34" s="47"/>
      <c r="N34" s="46"/>
      <c r="O34" s="46"/>
    </row>
    <row r="35" spans="1:15" s="12" customFormat="1" ht="39" customHeight="1">
      <c r="A35" s="122"/>
      <c r="B35" s="123"/>
      <c r="C35" s="126"/>
      <c r="D35" s="53" t="s">
        <v>123</v>
      </c>
      <c r="E35" s="35"/>
      <c r="F35" s="35"/>
      <c r="G35" s="35"/>
      <c r="H35" s="39">
        <f t="shared" si="1"/>
        <v>-92060</v>
      </c>
      <c r="I35" s="39"/>
      <c r="J35" s="97">
        <v>-92060</v>
      </c>
      <c r="K35" s="34"/>
      <c r="L35" s="43"/>
      <c r="M35" s="47"/>
      <c r="N35" s="46"/>
      <c r="O35" s="46"/>
    </row>
    <row r="36" spans="1:15" s="12" customFormat="1" ht="39" customHeight="1">
      <c r="A36" s="122"/>
      <c r="B36" s="123"/>
      <c r="C36" s="126"/>
      <c r="D36" s="84" t="s">
        <v>76</v>
      </c>
      <c r="E36" s="35"/>
      <c r="F36" s="35"/>
      <c r="G36" s="35"/>
      <c r="H36" s="39">
        <f t="shared" si="1"/>
        <v>-589</v>
      </c>
      <c r="I36" s="39"/>
      <c r="J36" s="34">
        <v>-589</v>
      </c>
      <c r="K36" s="34"/>
      <c r="L36" s="43"/>
      <c r="M36" s="47"/>
      <c r="N36" s="46"/>
      <c r="O36" s="46"/>
    </row>
    <row r="37" spans="1:15" s="12" customFormat="1" ht="39" customHeight="1" hidden="1">
      <c r="A37" s="104"/>
      <c r="B37" s="105"/>
      <c r="C37" s="109"/>
      <c r="D37" s="110"/>
      <c r="E37" s="107"/>
      <c r="F37" s="107"/>
      <c r="G37" s="107"/>
      <c r="H37" s="108">
        <f>H20+H25+H29+H30+H31</f>
        <v>785878</v>
      </c>
      <c r="I37" s="108">
        <f>I20+I25+I29+I30+I31</f>
        <v>0</v>
      </c>
      <c r="J37" s="108">
        <f>J20+J25+J29+J30+J31</f>
        <v>785878</v>
      </c>
      <c r="K37" s="108">
        <f>K20+K25+K29+K30+K31</f>
        <v>0</v>
      </c>
      <c r="L37" s="43"/>
      <c r="M37" s="47"/>
      <c r="N37" s="46"/>
      <c r="O37" s="46"/>
    </row>
    <row r="38" spans="1:15" s="12" customFormat="1" ht="39" customHeight="1" hidden="1">
      <c r="A38" s="104"/>
      <c r="B38" s="105"/>
      <c r="C38" s="109"/>
      <c r="D38" s="110"/>
      <c r="E38" s="107"/>
      <c r="F38" s="107"/>
      <c r="G38" s="107"/>
      <c r="H38" s="108">
        <f>H23+H24+H26+H27+H28+H32+H33+H34+H35+H36</f>
        <v>-491159</v>
      </c>
      <c r="I38" s="108">
        <f>I23+I24+I26+I27+I28+I32+I33+I34+I35+I36</f>
        <v>0</v>
      </c>
      <c r="J38" s="108">
        <f>J23+J24+J26+J27+J28+J32+J33+J34+J35+J36</f>
        <v>-152641</v>
      </c>
      <c r="K38" s="108">
        <f>K23+K24+K26+K27+K28+K32+K33+K34+K35+K36</f>
        <v>-338518</v>
      </c>
      <c r="L38" s="43"/>
      <c r="M38" s="47"/>
      <c r="N38" s="46"/>
      <c r="O38" s="46"/>
    </row>
    <row r="39" spans="1:15" s="12" customFormat="1" ht="39" customHeight="1">
      <c r="A39" s="119" t="s">
        <v>27</v>
      </c>
      <c r="B39" s="119" t="s">
        <v>28</v>
      </c>
      <c r="C39" s="127" t="s">
        <v>29</v>
      </c>
      <c r="D39" s="51" t="s">
        <v>57</v>
      </c>
      <c r="E39" s="35"/>
      <c r="F39" s="35"/>
      <c r="G39" s="35"/>
      <c r="H39" s="39">
        <f t="shared" si="1"/>
        <v>-29500</v>
      </c>
      <c r="I39" s="39"/>
      <c r="J39" s="34">
        <v>-29500</v>
      </c>
      <c r="K39" s="34"/>
      <c r="L39" s="43"/>
      <c r="M39" s="47"/>
      <c r="N39" s="46"/>
      <c r="O39" s="46"/>
    </row>
    <row r="40" spans="1:15" s="12" customFormat="1" ht="39" customHeight="1">
      <c r="A40" s="120"/>
      <c r="B40" s="120"/>
      <c r="C40" s="117"/>
      <c r="D40" s="51" t="s">
        <v>121</v>
      </c>
      <c r="E40" s="35"/>
      <c r="F40" s="35"/>
      <c r="G40" s="35"/>
      <c r="H40" s="39">
        <f t="shared" si="1"/>
        <v>0</v>
      </c>
      <c r="I40" s="39"/>
      <c r="J40" s="34">
        <v>15900</v>
      </c>
      <c r="K40" s="34">
        <v>-15900</v>
      </c>
      <c r="L40" s="43"/>
      <c r="M40" s="47"/>
      <c r="N40" s="46"/>
      <c r="O40" s="46"/>
    </row>
    <row r="41" spans="1:15" s="12" customFormat="1" ht="39" customHeight="1">
      <c r="A41" s="120"/>
      <c r="B41" s="120"/>
      <c r="C41" s="117"/>
      <c r="D41" s="38" t="s">
        <v>36</v>
      </c>
      <c r="E41" s="35"/>
      <c r="F41" s="35"/>
      <c r="G41" s="35"/>
      <c r="H41" s="39">
        <f t="shared" si="1"/>
        <v>0</v>
      </c>
      <c r="I41" s="34"/>
      <c r="J41" s="34">
        <v>46527</v>
      </c>
      <c r="K41" s="34">
        <v>-46527</v>
      </c>
      <c r="L41" s="43"/>
      <c r="M41" s="47"/>
      <c r="N41" s="46"/>
      <c r="O41" s="46"/>
    </row>
    <row r="42" spans="1:15" s="12" customFormat="1" ht="39" customHeight="1">
      <c r="A42" s="120"/>
      <c r="B42" s="120"/>
      <c r="C42" s="117"/>
      <c r="D42" s="65" t="s">
        <v>32</v>
      </c>
      <c r="E42" s="35"/>
      <c r="F42" s="35"/>
      <c r="G42" s="35"/>
      <c r="H42" s="39">
        <f t="shared" si="1"/>
        <v>-6679</v>
      </c>
      <c r="I42" s="34"/>
      <c r="J42" s="34">
        <v>-6679</v>
      </c>
      <c r="K42" s="34"/>
      <c r="L42" s="43"/>
      <c r="M42" s="47"/>
      <c r="N42" s="46"/>
      <c r="O42" s="46"/>
    </row>
    <row r="43" spans="1:15" s="12" customFormat="1" ht="39" customHeight="1">
      <c r="A43" s="120"/>
      <c r="B43" s="120"/>
      <c r="C43" s="117"/>
      <c r="D43" s="51" t="s">
        <v>53</v>
      </c>
      <c r="E43" s="35"/>
      <c r="F43" s="35"/>
      <c r="G43" s="35"/>
      <c r="H43" s="39">
        <f t="shared" si="1"/>
        <v>-159265</v>
      </c>
      <c r="I43" s="34"/>
      <c r="J43" s="34"/>
      <c r="K43" s="34">
        <v>-159265</v>
      </c>
      <c r="L43" s="43"/>
      <c r="M43" s="47"/>
      <c r="N43" s="46"/>
      <c r="O43" s="46"/>
    </row>
    <row r="44" spans="1:15" s="12" customFormat="1" ht="39" customHeight="1">
      <c r="A44" s="120"/>
      <c r="B44" s="120"/>
      <c r="C44" s="117"/>
      <c r="D44" s="51" t="s">
        <v>100</v>
      </c>
      <c r="E44" s="35"/>
      <c r="F44" s="35"/>
      <c r="G44" s="35"/>
      <c r="H44" s="39">
        <f t="shared" si="1"/>
        <v>4223</v>
      </c>
      <c r="I44" s="34"/>
      <c r="J44" s="34">
        <v>4223</v>
      </c>
      <c r="K44" s="34"/>
      <c r="L44" s="43"/>
      <c r="M44" s="47"/>
      <c r="N44" s="46"/>
      <c r="O44" s="46"/>
    </row>
    <row r="45" spans="1:15" s="12" customFormat="1" ht="48" customHeight="1">
      <c r="A45" s="119" t="s">
        <v>27</v>
      </c>
      <c r="B45" s="119" t="s">
        <v>28</v>
      </c>
      <c r="C45" s="117" t="s">
        <v>29</v>
      </c>
      <c r="D45" s="57" t="s">
        <v>91</v>
      </c>
      <c r="E45" s="35"/>
      <c r="F45" s="35"/>
      <c r="G45" s="35"/>
      <c r="H45" s="39">
        <f t="shared" si="1"/>
        <v>-1749316</v>
      </c>
      <c r="I45" s="34"/>
      <c r="J45" s="34">
        <v>-969316</v>
      </c>
      <c r="K45" s="34">
        <v>-780000</v>
      </c>
      <c r="L45" s="43"/>
      <c r="M45" s="47"/>
      <c r="N45" s="46"/>
      <c r="O45" s="46"/>
    </row>
    <row r="46" spans="1:15" s="12" customFormat="1" ht="39" customHeight="1">
      <c r="A46" s="120"/>
      <c r="B46" s="120"/>
      <c r="C46" s="117"/>
      <c r="D46" s="51" t="s">
        <v>54</v>
      </c>
      <c r="E46" s="35"/>
      <c r="F46" s="35"/>
      <c r="G46" s="35"/>
      <c r="H46" s="39">
        <f t="shared" si="1"/>
        <v>-683</v>
      </c>
      <c r="I46" s="34"/>
      <c r="J46" s="34">
        <v>-683</v>
      </c>
      <c r="K46" s="34"/>
      <c r="L46" s="43"/>
      <c r="M46" s="47"/>
      <c r="N46" s="46"/>
      <c r="O46" s="46"/>
    </row>
    <row r="47" spans="1:15" s="12" customFormat="1" ht="39" customHeight="1">
      <c r="A47" s="120"/>
      <c r="B47" s="120"/>
      <c r="C47" s="117"/>
      <c r="D47" s="51" t="s">
        <v>55</v>
      </c>
      <c r="E47" s="35"/>
      <c r="F47" s="35"/>
      <c r="G47" s="35"/>
      <c r="H47" s="39">
        <f t="shared" si="1"/>
        <v>-723</v>
      </c>
      <c r="I47" s="34"/>
      <c r="J47" s="34">
        <v>-723</v>
      </c>
      <c r="K47" s="34"/>
      <c r="L47" s="43"/>
      <c r="M47" s="47"/>
      <c r="N47" s="46"/>
      <c r="O47" s="46"/>
    </row>
    <row r="48" spans="1:15" s="12" customFormat="1" ht="39" customHeight="1">
      <c r="A48" s="120"/>
      <c r="B48" s="120"/>
      <c r="C48" s="117"/>
      <c r="D48" s="51" t="s">
        <v>56</v>
      </c>
      <c r="E48" s="35"/>
      <c r="F48" s="35"/>
      <c r="G48" s="35"/>
      <c r="H48" s="39">
        <f t="shared" si="1"/>
        <v>3801</v>
      </c>
      <c r="I48" s="34"/>
      <c r="J48" s="34">
        <v>3801</v>
      </c>
      <c r="K48" s="34"/>
      <c r="L48" s="43"/>
      <c r="M48" s="47"/>
      <c r="N48" s="46"/>
      <c r="O48" s="46"/>
    </row>
    <row r="49" spans="1:15" s="12" customFormat="1" ht="39" customHeight="1">
      <c r="A49" s="120"/>
      <c r="B49" s="120"/>
      <c r="C49" s="117"/>
      <c r="D49" s="114" t="s">
        <v>127</v>
      </c>
      <c r="E49" s="35"/>
      <c r="F49" s="35"/>
      <c r="G49" s="35"/>
      <c r="H49" s="39">
        <f t="shared" si="1"/>
        <v>1684</v>
      </c>
      <c r="I49" s="34"/>
      <c r="J49" s="34">
        <v>1684</v>
      </c>
      <c r="K49" s="34"/>
      <c r="L49" s="43"/>
      <c r="M49" s="47"/>
      <c r="N49" s="46"/>
      <c r="O49" s="46"/>
    </row>
    <row r="50" spans="1:15" s="12" customFormat="1" ht="39" customHeight="1">
      <c r="A50" s="120"/>
      <c r="B50" s="120"/>
      <c r="C50" s="117"/>
      <c r="D50" s="50" t="s">
        <v>33</v>
      </c>
      <c r="E50" s="35"/>
      <c r="F50" s="35"/>
      <c r="G50" s="35"/>
      <c r="H50" s="39">
        <f t="shared" si="1"/>
        <v>-61958</v>
      </c>
      <c r="I50" s="34"/>
      <c r="J50" s="34"/>
      <c r="K50" s="34">
        <v>-61958</v>
      </c>
      <c r="L50" s="43"/>
      <c r="M50" s="47"/>
      <c r="N50" s="46"/>
      <c r="O50" s="46"/>
    </row>
    <row r="51" spans="1:15" s="12" customFormat="1" ht="39" customHeight="1">
      <c r="A51" s="120"/>
      <c r="B51" s="120"/>
      <c r="C51" s="117"/>
      <c r="D51" s="116" t="s">
        <v>35</v>
      </c>
      <c r="E51" s="35"/>
      <c r="F51" s="35"/>
      <c r="G51" s="35"/>
      <c r="H51" s="39">
        <f t="shared" si="1"/>
        <v>-1538103</v>
      </c>
      <c r="I51" s="34"/>
      <c r="J51" s="34">
        <v>-924753</v>
      </c>
      <c r="K51" s="34">
        <v>-613350</v>
      </c>
      <c r="L51" s="43"/>
      <c r="M51" s="47"/>
      <c r="N51" s="46"/>
      <c r="O51" s="46"/>
    </row>
    <row r="52" spans="1:15" s="12" customFormat="1" ht="39" customHeight="1">
      <c r="A52" s="120"/>
      <c r="B52" s="120"/>
      <c r="C52" s="117"/>
      <c r="D52" s="51" t="s">
        <v>58</v>
      </c>
      <c r="E52" s="35"/>
      <c r="F52" s="35"/>
      <c r="G52" s="35"/>
      <c r="H52" s="39">
        <f t="shared" si="1"/>
        <v>-1300</v>
      </c>
      <c r="I52" s="34"/>
      <c r="J52" s="34">
        <v>-1300</v>
      </c>
      <c r="K52" s="34"/>
      <c r="L52" s="43"/>
      <c r="M52" s="47"/>
      <c r="N52" s="46"/>
      <c r="O52" s="46"/>
    </row>
    <row r="53" spans="1:15" s="12" customFormat="1" ht="39" customHeight="1">
      <c r="A53" s="120"/>
      <c r="B53" s="120"/>
      <c r="C53" s="117"/>
      <c r="D53" s="57" t="s">
        <v>34</v>
      </c>
      <c r="E53" s="35"/>
      <c r="F53" s="35"/>
      <c r="G53" s="35"/>
      <c r="H53" s="39">
        <f t="shared" si="1"/>
        <v>-49106</v>
      </c>
      <c r="I53" s="34"/>
      <c r="J53" s="34">
        <v>894</v>
      </c>
      <c r="K53" s="34">
        <v>-50000</v>
      </c>
      <c r="L53" s="43"/>
      <c r="M53" s="47"/>
      <c r="N53" s="46"/>
      <c r="O53" s="46"/>
    </row>
    <row r="54" spans="1:15" s="12" customFormat="1" ht="39" customHeight="1">
      <c r="A54" s="120"/>
      <c r="B54" s="120"/>
      <c r="C54" s="117"/>
      <c r="D54" s="51" t="s">
        <v>59</v>
      </c>
      <c r="E54" s="35"/>
      <c r="F54" s="35"/>
      <c r="G54" s="35"/>
      <c r="H54" s="39">
        <f t="shared" si="1"/>
        <v>-1295</v>
      </c>
      <c r="I54" s="34"/>
      <c r="J54" s="34">
        <v>-1295</v>
      </c>
      <c r="K54" s="34"/>
      <c r="L54" s="43"/>
      <c r="M54" s="47"/>
      <c r="N54" s="46"/>
      <c r="O54" s="46"/>
    </row>
    <row r="55" spans="1:15" s="12" customFormat="1" ht="39" customHeight="1">
      <c r="A55" s="120"/>
      <c r="B55" s="120"/>
      <c r="C55" s="117"/>
      <c r="D55" s="51" t="s">
        <v>60</v>
      </c>
      <c r="E55" s="35"/>
      <c r="F55" s="35"/>
      <c r="G55" s="35"/>
      <c r="H55" s="39">
        <f t="shared" si="1"/>
        <v>-1627</v>
      </c>
      <c r="I55" s="34"/>
      <c r="J55" s="34">
        <v>-1627</v>
      </c>
      <c r="K55" s="34"/>
      <c r="L55" s="43"/>
      <c r="M55" s="47"/>
      <c r="N55" s="46"/>
      <c r="O55" s="46"/>
    </row>
    <row r="56" spans="1:15" s="12" customFormat="1" ht="40.5" customHeight="1">
      <c r="A56" s="120"/>
      <c r="B56" s="120"/>
      <c r="C56" s="117"/>
      <c r="D56" s="51" t="s">
        <v>61</v>
      </c>
      <c r="E56" s="35"/>
      <c r="F56" s="35"/>
      <c r="G56" s="35"/>
      <c r="H56" s="39">
        <f t="shared" si="1"/>
        <v>-360</v>
      </c>
      <c r="I56" s="34"/>
      <c r="J56" s="34">
        <v>-360</v>
      </c>
      <c r="K56" s="34"/>
      <c r="L56" s="43"/>
      <c r="M56" s="47"/>
      <c r="N56" s="46"/>
      <c r="O56" s="46"/>
    </row>
    <row r="57" spans="1:15" s="12" customFormat="1" ht="36.75" customHeight="1">
      <c r="A57" s="120"/>
      <c r="B57" s="120"/>
      <c r="C57" s="117"/>
      <c r="D57" s="51" t="s">
        <v>62</v>
      </c>
      <c r="E57" s="35"/>
      <c r="F57" s="35"/>
      <c r="G57" s="35"/>
      <c r="H57" s="39">
        <f t="shared" si="1"/>
        <v>-2737</v>
      </c>
      <c r="I57" s="34"/>
      <c r="J57" s="34">
        <v>-2737</v>
      </c>
      <c r="K57" s="34"/>
      <c r="L57" s="42"/>
      <c r="M57" s="46"/>
      <c r="N57" s="46"/>
      <c r="O57" s="46"/>
    </row>
    <row r="58" spans="1:15" s="12" customFormat="1" ht="36.75" customHeight="1">
      <c r="A58" s="120"/>
      <c r="B58" s="120"/>
      <c r="C58" s="117"/>
      <c r="D58" s="57" t="s">
        <v>101</v>
      </c>
      <c r="E58" s="35"/>
      <c r="F58" s="35"/>
      <c r="G58" s="35"/>
      <c r="H58" s="39">
        <f t="shared" si="1"/>
        <v>-29116</v>
      </c>
      <c r="I58" s="34"/>
      <c r="J58" s="34">
        <v>-29116</v>
      </c>
      <c r="K58" s="34"/>
      <c r="L58" s="42"/>
      <c r="M58" s="46"/>
      <c r="N58" s="46"/>
      <c r="O58" s="46"/>
    </row>
    <row r="59" spans="1:15" s="12" customFormat="1" ht="36.75" customHeight="1">
      <c r="A59" s="120"/>
      <c r="B59" s="120"/>
      <c r="C59" s="117"/>
      <c r="D59" s="51" t="s">
        <v>63</v>
      </c>
      <c r="E59" s="35"/>
      <c r="F59" s="35"/>
      <c r="G59" s="35"/>
      <c r="H59" s="39">
        <f t="shared" si="1"/>
        <v>-18183</v>
      </c>
      <c r="I59" s="34"/>
      <c r="J59" s="34">
        <v>-18183</v>
      </c>
      <c r="K59" s="34"/>
      <c r="L59" s="43"/>
      <c r="M59" s="47"/>
      <c r="N59" s="46"/>
      <c r="O59" s="46"/>
    </row>
    <row r="60" spans="1:15" s="12" customFormat="1" ht="46.5" customHeight="1">
      <c r="A60" s="120"/>
      <c r="B60" s="120"/>
      <c r="C60" s="117"/>
      <c r="D60" s="51" t="s">
        <v>38</v>
      </c>
      <c r="E60" s="35"/>
      <c r="F60" s="35"/>
      <c r="G60" s="35"/>
      <c r="H60" s="39">
        <f t="shared" si="1"/>
        <v>-21500</v>
      </c>
      <c r="I60" s="34"/>
      <c r="J60" s="34"/>
      <c r="K60" s="34">
        <v>-21500</v>
      </c>
      <c r="L60" s="43"/>
      <c r="M60" s="47"/>
      <c r="N60" s="46"/>
      <c r="O60" s="46"/>
    </row>
    <row r="61" spans="1:15" s="11" customFormat="1" ht="38.25" customHeight="1">
      <c r="A61" s="120"/>
      <c r="B61" s="120"/>
      <c r="C61" s="117"/>
      <c r="D61" s="51" t="s">
        <v>39</v>
      </c>
      <c r="E61" s="35"/>
      <c r="F61" s="35"/>
      <c r="G61" s="35"/>
      <c r="H61" s="39">
        <f t="shared" si="1"/>
        <v>-21500</v>
      </c>
      <c r="I61" s="34"/>
      <c r="J61" s="34"/>
      <c r="K61" s="34">
        <v>-21500</v>
      </c>
      <c r="L61" s="44"/>
      <c r="M61" s="56"/>
      <c r="N61" s="48"/>
      <c r="O61" s="48"/>
    </row>
    <row r="62" spans="1:15" s="11" customFormat="1" ht="35.25" customHeight="1">
      <c r="A62" s="120"/>
      <c r="B62" s="120"/>
      <c r="C62" s="117"/>
      <c r="D62" s="51" t="s">
        <v>64</v>
      </c>
      <c r="E62" s="35"/>
      <c r="F62" s="35"/>
      <c r="G62" s="35"/>
      <c r="H62" s="39">
        <f t="shared" si="1"/>
        <v>-40000</v>
      </c>
      <c r="I62" s="34"/>
      <c r="J62" s="34"/>
      <c r="K62" s="34">
        <v>-40000</v>
      </c>
      <c r="L62" s="42"/>
      <c r="M62" s="56"/>
      <c r="N62" s="48"/>
      <c r="O62" s="48"/>
    </row>
    <row r="63" spans="1:15" s="11" customFormat="1" ht="35.25" customHeight="1">
      <c r="A63" s="120"/>
      <c r="B63" s="120"/>
      <c r="C63" s="117"/>
      <c r="D63" s="57" t="s">
        <v>103</v>
      </c>
      <c r="E63" s="35"/>
      <c r="F63" s="35"/>
      <c r="G63" s="35"/>
      <c r="H63" s="39">
        <f t="shared" si="1"/>
        <v>0</v>
      </c>
      <c r="I63" s="34"/>
      <c r="J63" s="34">
        <v>105000</v>
      </c>
      <c r="K63" s="34">
        <v>-105000</v>
      </c>
      <c r="L63" s="42"/>
      <c r="M63" s="56"/>
      <c r="N63" s="48"/>
      <c r="O63" s="48"/>
    </row>
    <row r="64" spans="1:15" s="11" customFormat="1" ht="42.75" customHeight="1">
      <c r="A64" s="120"/>
      <c r="B64" s="120"/>
      <c r="C64" s="117"/>
      <c r="D64" s="51" t="s">
        <v>37</v>
      </c>
      <c r="E64" s="35"/>
      <c r="F64" s="35"/>
      <c r="G64" s="35"/>
      <c r="H64" s="39">
        <f t="shared" si="1"/>
        <v>-7035</v>
      </c>
      <c r="I64" s="34"/>
      <c r="J64" s="34">
        <v>-7035</v>
      </c>
      <c r="K64" s="34"/>
      <c r="L64" s="45"/>
      <c r="M64" s="48"/>
      <c r="N64" s="48"/>
      <c r="O64" s="48"/>
    </row>
    <row r="65" spans="1:15" s="11" customFormat="1" ht="36" customHeight="1">
      <c r="A65" s="120"/>
      <c r="B65" s="120"/>
      <c r="C65" s="117"/>
      <c r="D65" s="51" t="s">
        <v>65</v>
      </c>
      <c r="E65" s="35"/>
      <c r="F65" s="35"/>
      <c r="G65" s="35"/>
      <c r="H65" s="39">
        <f t="shared" si="1"/>
        <v>-2907</v>
      </c>
      <c r="I65" s="34"/>
      <c r="J65" s="34"/>
      <c r="K65" s="34">
        <v>-2907</v>
      </c>
      <c r="L65" s="45"/>
      <c r="M65" s="48"/>
      <c r="N65" s="48"/>
      <c r="O65" s="48"/>
    </row>
    <row r="66" spans="1:15" s="11" customFormat="1" ht="36" customHeight="1">
      <c r="A66" s="120"/>
      <c r="B66" s="120"/>
      <c r="C66" s="117"/>
      <c r="D66" s="51" t="s">
        <v>104</v>
      </c>
      <c r="E66" s="35"/>
      <c r="F66" s="35"/>
      <c r="G66" s="35"/>
      <c r="H66" s="39">
        <f t="shared" si="1"/>
        <v>-30100</v>
      </c>
      <c r="I66" s="34"/>
      <c r="J66" s="34"/>
      <c r="K66" s="34">
        <v>-30100</v>
      </c>
      <c r="L66" s="45"/>
      <c r="M66" s="48"/>
      <c r="N66" s="48"/>
      <c r="O66" s="48"/>
    </row>
    <row r="67" spans="1:15" s="11" customFormat="1" ht="36" customHeight="1">
      <c r="A67" s="120"/>
      <c r="B67" s="120"/>
      <c r="C67" s="117"/>
      <c r="D67" s="51" t="s">
        <v>105</v>
      </c>
      <c r="E67" s="35"/>
      <c r="F67" s="35"/>
      <c r="G67" s="35"/>
      <c r="H67" s="39">
        <f t="shared" si="1"/>
        <v>-165634</v>
      </c>
      <c r="I67" s="34"/>
      <c r="J67" s="34">
        <v>-14034</v>
      </c>
      <c r="K67" s="34">
        <v>-151600</v>
      </c>
      <c r="L67" s="45"/>
      <c r="M67" s="48"/>
      <c r="N67" s="48"/>
      <c r="O67" s="48"/>
    </row>
    <row r="68" spans="1:15" s="11" customFormat="1" ht="36" customHeight="1">
      <c r="A68" s="120"/>
      <c r="B68" s="120"/>
      <c r="C68" s="117"/>
      <c r="D68" s="51" t="s">
        <v>106</v>
      </c>
      <c r="E68" s="35"/>
      <c r="F68" s="35"/>
      <c r="G68" s="35"/>
      <c r="H68" s="39">
        <f t="shared" si="1"/>
        <v>-198100</v>
      </c>
      <c r="I68" s="34"/>
      <c r="J68" s="34"/>
      <c r="K68" s="34">
        <v>-198100</v>
      </c>
      <c r="L68" s="45"/>
      <c r="M68" s="48"/>
      <c r="N68" s="48"/>
      <c r="O68" s="48"/>
    </row>
    <row r="69" spans="1:15" s="11" customFormat="1" ht="42.75" customHeight="1">
      <c r="A69" s="120"/>
      <c r="B69" s="120"/>
      <c r="C69" s="117"/>
      <c r="D69" s="50" t="s">
        <v>44</v>
      </c>
      <c r="E69" s="35"/>
      <c r="F69" s="35"/>
      <c r="G69" s="35"/>
      <c r="H69" s="39">
        <f t="shared" si="1"/>
        <v>-53000</v>
      </c>
      <c r="I69" s="34"/>
      <c r="J69" s="34">
        <v>11400</v>
      </c>
      <c r="K69" s="34">
        <v>-64400</v>
      </c>
      <c r="L69" s="45"/>
      <c r="M69" s="48"/>
      <c r="N69" s="48"/>
      <c r="O69" s="48"/>
    </row>
    <row r="70" spans="1:15" s="11" customFormat="1" ht="42.75" customHeight="1">
      <c r="A70" s="120"/>
      <c r="B70" s="120"/>
      <c r="C70" s="117"/>
      <c r="D70" s="57" t="s">
        <v>130</v>
      </c>
      <c r="E70" s="35"/>
      <c r="F70" s="35"/>
      <c r="G70" s="35"/>
      <c r="H70" s="39">
        <f t="shared" si="1"/>
        <v>-13852</v>
      </c>
      <c r="I70" s="34"/>
      <c r="J70" s="115">
        <v>-44852</v>
      </c>
      <c r="K70" s="34">
        <v>31000</v>
      </c>
      <c r="L70" s="45"/>
      <c r="M70" s="48"/>
      <c r="N70" s="48"/>
      <c r="O70" s="48"/>
    </row>
    <row r="71" spans="1:15" s="11" customFormat="1" ht="42.75" customHeight="1">
      <c r="A71" s="120"/>
      <c r="B71" s="120"/>
      <c r="C71" s="117"/>
      <c r="D71" s="57" t="s">
        <v>131</v>
      </c>
      <c r="E71" s="35"/>
      <c r="F71" s="35"/>
      <c r="G71" s="35"/>
      <c r="H71" s="39">
        <f t="shared" si="1"/>
        <v>0</v>
      </c>
      <c r="I71" s="34"/>
      <c r="J71" s="115">
        <v>31000</v>
      </c>
      <c r="K71" s="34">
        <v>-31000</v>
      </c>
      <c r="L71" s="45"/>
      <c r="M71" s="48"/>
      <c r="N71" s="48"/>
      <c r="O71" s="48"/>
    </row>
    <row r="72" spans="1:15" s="11" customFormat="1" ht="36" customHeight="1">
      <c r="A72" s="120"/>
      <c r="B72" s="120"/>
      <c r="C72" s="117"/>
      <c r="D72" s="51" t="s">
        <v>66</v>
      </c>
      <c r="E72" s="35"/>
      <c r="F72" s="35"/>
      <c r="G72" s="35"/>
      <c r="H72" s="39">
        <f t="shared" si="1"/>
        <v>-264</v>
      </c>
      <c r="I72" s="34"/>
      <c r="J72" s="34">
        <v>-264</v>
      </c>
      <c r="K72" s="34"/>
      <c r="L72" s="45"/>
      <c r="M72" s="48"/>
      <c r="N72" s="48"/>
      <c r="O72" s="48"/>
    </row>
    <row r="73" spans="1:15" s="11" customFormat="1" ht="40.5" customHeight="1">
      <c r="A73" s="120"/>
      <c r="B73" s="120"/>
      <c r="C73" s="117"/>
      <c r="D73" s="51" t="s">
        <v>67</v>
      </c>
      <c r="E73" s="35"/>
      <c r="F73" s="35"/>
      <c r="G73" s="35"/>
      <c r="H73" s="39">
        <f t="shared" si="1"/>
        <v>-976</v>
      </c>
      <c r="I73" s="34"/>
      <c r="J73" s="34">
        <v>-4020</v>
      </c>
      <c r="K73" s="34">
        <v>3044</v>
      </c>
      <c r="L73" s="42"/>
      <c r="M73" s="48"/>
      <c r="N73" s="48"/>
      <c r="O73" s="48"/>
    </row>
    <row r="74" spans="1:15" s="11" customFormat="1" ht="40.5" customHeight="1">
      <c r="A74" s="120"/>
      <c r="B74" s="120"/>
      <c r="C74" s="117"/>
      <c r="D74" s="51" t="s">
        <v>43</v>
      </c>
      <c r="E74" s="35"/>
      <c r="F74" s="35"/>
      <c r="G74" s="35"/>
      <c r="H74" s="39">
        <f t="shared" si="1"/>
        <v>-25647</v>
      </c>
      <c r="I74" s="34"/>
      <c r="J74" s="34">
        <v>-25647</v>
      </c>
      <c r="K74" s="34"/>
      <c r="L74" s="42"/>
      <c r="M74" s="48"/>
      <c r="N74" s="48"/>
      <c r="O74" s="48"/>
    </row>
    <row r="75" spans="1:15" s="11" customFormat="1" ht="53.25" customHeight="1">
      <c r="A75" s="121"/>
      <c r="B75" s="121"/>
      <c r="C75" s="118"/>
      <c r="D75" s="50" t="s">
        <v>68</v>
      </c>
      <c r="E75" s="35"/>
      <c r="F75" s="35"/>
      <c r="G75" s="35"/>
      <c r="H75" s="39">
        <f t="shared" si="1"/>
        <v>-30000</v>
      </c>
      <c r="I75" s="34"/>
      <c r="J75" s="34"/>
      <c r="K75" s="34">
        <v>-30000</v>
      </c>
      <c r="L75" s="42"/>
      <c r="M75" s="48"/>
      <c r="N75" s="48"/>
      <c r="O75" s="48"/>
    </row>
    <row r="76" spans="1:15" s="11" customFormat="1" ht="53.25" customHeight="1" hidden="1">
      <c r="A76" s="104"/>
      <c r="B76" s="104"/>
      <c r="C76" s="105"/>
      <c r="D76" s="106"/>
      <c r="E76" s="107"/>
      <c r="F76" s="107"/>
      <c r="G76" s="107"/>
      <c r="H76" s="108">
        <f>SUM(H39:H75)</f>
        <v>-4250758</v>
      </c>
      <c r="I76" s="108">
        <f>SUM(I39:I75)</f>
        <v>0</v>
      </c>
      <c r="J76" s="108">
        <f>SUM(J39:J75)</f>
        <v>-1861695</v>
      </c>
      <c r="K76" s="108">
        <f>SUM(K39:K75)</f>
        <v>-2389063</v>
      </c>
      <c r="L76" s="99"/>
      <c r="M76" s="48"/>
      <c r="N76" s="48"/>
      <c r="O76" s="48"/>
    </row>
    <row r="77" spans="1:15" s="11" customFormat="1" ht="36.75" customHeight="1">
      <c r="A77" s="122" t="s">
        <v>110</v>
      </c>
      <c r="B77" s="122" t="s">
        <v>111</v>
      </c>
      <c r="C77" s="123" t="s">
        <v>112</v>
      </c>
      <c r="D77" s="100" t="s">
        <v>113</v>
      </c>
      <c r="E77" s="35"/>
      <c r="F77" s="35"/>
      <c r="G77" s="35"/>
      <c r="H77" s="39">
        <f t="shared" si="1"/>
        <v>-7872</v>
      </c>
      <c r="I77" s="34"/>
      <c r="J77" s="34"/>
      <c r="K77" s="34">
        <v>-7872</v>
      </c>
      <c r="L77" s="99"/>
      <c r="M77" s="48"/>
      <c r="N77" s="48"/>
      <c r="O77" s="48"/>
    </row>
    <row r="78" spans="1:15" s="11" customFormat="1" ht="27.75" customHeight="1">
      <c r="A78" s="122"/>
      <c r="B78" s="122"/>
      <c r="C78" s="123"/>
      <c r="D78" s="112" t="s">
        <v>124</v>
      </c>
      <c r="E78" s="35"/>
      <c r="F78" s="35"/>
      <c r="G78" s="35"/>
      <c r="H78" s="39">
        <f t="shared" si="1"/>
        <v>-7000</v>
      </c>
      <c r="I78" s="34"/>
      <c r="J78" s="34"/>
      <c r="K78" s="34">
        <v>-7000</v>
      </c>
      <c r="L78" s="99"/>
      <c r="M78" s="48"/>
      <c r="N78" s="48"/>
      <c r="O78" s="48"/>
    </row>
    <row r="79" spans="1:15" s="11" customFormat="1" ht="29.25" customHeight="1">
      <c r="A79" s="122"/>
      <c r="B79" s="122"/>
      <c r="C79" s="123"/>
      <c r="D79" s="112" t="s">
        <v>125</v>
      </c>
      <c r="E79" s="35"/>
      <c r="F79" s="35"/>
      <c r="G79" s="35"/>
      <c r="H79" s="39">
        <f t="shared" si="1"/>
        <v>-8000</v>
      </c>
      <c r="I79" s="34"/>
      <c r="J79" s="34"/>
      <c r="K79" s="34">
        <v>-8000</v>
      </c>
      <c r="L79" s="99"/>
      <c r="M79" s="48"/>
      <c r="N79" s="48"/>
      <c r="O79" s="48"/>
    </row>
    <row r="80" spans="1:15" s="11" customFormat="1" ht="36.75" customHeight="1">
      <c r="A80" s="122"/>
      <c r="B80" s="122"/>
      <c r="C80" s="123"/>
      <c r="D80" s="100" t="s">
        <v>126</v>
      </c>
      <c r="E80" s="35"/>
      <c r="F80" s="35"/>
      <c r="G80" s="35"/>
      <c r="H80" s="39">
        <f t="shared" si="1"/>
        <v>-20000</v>
      </c>
      <c r="I80" s="34"/>
      <c r="J80" s="34"/>
      <c r="K80" s="34">
        <v>-20000</v>
      </c>
      <c r="L80" s="99"/>
      <c r="M80" s="48"/>
      <c r="N80" s="48"/>
      <c r="O80" s="48"/>
    </row>
    <row r="81" spans="1:15" s="11" customFormat="1" ht="81.75" customHeight="1">
      <c r="A81" s="67" t="s">
        <v>50</v>
      </c>
      <c r="B81" s="67" t="s">
        <v>49</v>
      </c>
      <c r="C81" s="78" t="s">
        <v>51</v>
      </c>
      <c r="D81" s="113" t="s">
        <v>132</v>
      </c>
      <c r="E81" s="90"/>
      <c r="F81" s="90"/>
      <c r="G81" s="90"/>
      <c r="H81" s="91">
        <f t="shared" si="1"/>
        <v>50000</v>
      </c>
      <c r="I81" s="92"/>
      <c r="J81" s="92">
        <v>50000</v>
      </c>
      <c r="K81" s="92"/>
      <c r="L81" s="77"/>
      <c r="M81" s="48"/>
      <c r="N81" s="48"/>
      <c r="O81" s="48"/>
    </row>
    <row r="82" spans="1:15" s="12" customFormat="1" ht="26.25" customHeight="1" thickBot="1">
      <c r="A82" s="75" t="s">
        <v>12</v>
      </c>
      <c r="B82" s="137" t="s">
        <v>26</v>
      </c>
      <c r="C82" s="137"/>
      <c r="D82" s="137"/>
      <c r="E82" s="33"/>
      <c r="F82" s="33"/>
      <c r="G82" s="33"/>
      <c r="H82" s="39">
        <f>H83+H84+H85+H86+H87</f>
        <v>138881</v>
      </c>
      <c r="I82" s="39">
        <f>I83+I84+I85+I86+I87</f>
        <v>139000</v>
      </c>
      <c r="J82" s="39">
        <f>J83+J84+J85+J86+J87</f>
        <v>0</v>
      </c>
      <c r="K82" s="39">
        <f>K83+K84+K85+K86+K87</f>
        <v>-119</v>
      </c>
      <c r="L82" s="41" t="e">
        <f>L83+#REF!+#REF!+L87</f>
        <v>#REF!</v>
      </c>
      <c r="M82" s="46"/>
      <c r="N82" s="46"/>
      <c r="O82" s="46"/>
    </row>
    <row r="83" spans="1:15" s="12" customFormat="1" ht="62.25" customHeight="1">
      <c r="A83" s="32" t="s">
        <v>40</v>
      </c>
      <c r="B83" s="32" t="s">
        <v>17</v>
      </c>
      <c r="C83" s="58" t="s">
        <v>41</v>
      </c>
      <c r="D83" s="76" t="s">
        <v>22</v>
      </c>
      <c r="E83" s="35"/>
      <c r="F83" s="35"/>
      <c r="G83" s="35"/>
      <c r="H83" s="39">
        <f t="shared" si="1"/>
        <v>189875</v>
      </c>
      <c r="I83" s="34">
        <v>162864</v>
      </c>
      <c r="J83" s="34">
        <v>27011</v>
      </c>
      <c r="K83" s="34"/>
      <c r="L83" s="45"/>
      <c r="M83" s="46"/>
      <c r="N83" s="46"/>
      <c r="O83" s="46"/>
    </row>
    <row r="84" spans="1:15" s="12" customFormat="1" ht="28.5" customHeight="1">
      <c r="A84" s="32" t="s">
        <v>114</v>
      </c>
      <c r="B84" s="101" t="s">
        <v>115</v>
      </c>
      <c r="C84" s="101" t="s">
        <v>116</v>
      </c>
      <c r="D84" s="76" t="s">
        <v>22</v>
      </c>
      <c r="E84" s="35"/>
      <c r="F84" s="35"/>
      <c r="G84" s="35"/>
      <c r="H84" s="39">
        <f t="shared" si="1"/>
        <v>-14757</v>
      </c>
      <c r="I84" s="34"/>
      <c r="J84" s="34">
        <v>-14757</v>
      </c>
      <c r="K84" s="34"/>
      <c r="L84" s="45"/>
      <c r="M84" s="46"/>
      <c r="N84" s="46"/>
      <c r="O84" s="46"/>
    </row>
    <row r="85" spans="1:15" s="12" customFormat="1" ht="34.5" customHeight="1">
      <c r="A85" s="119" t="s">
        <v>16</v>
      </c>
      <c r="B85" s="119" t="s">
        <v>17</v>
      </c>
      <c r="C85" s="124" t="s">
        <v>18</v>
      </c>
      <c r="D85" s="98" t="s">
        <v>102</v>
      </c>
      <c r="E85" s="36"/>
      <c r="F85" s="36"/>
      <c r="G85" s="36"/>
      <c r="H85" s="39">
        <f t="shared" si="1"/>
        <v>-20950</v>
      </c>
      <c r="I85" s="37">
        <v>-8696</v>
      </c>
      <c r="J85" s="37">
        <v>-12254</v>
      </c>
      <c r="K85" s="37"/>
      <c r="L85" s="42"/>
      <c r="M85" s="47"/>
      <c r="N85" s="46"/>
      <c r="O85" s="46"/>
    </row>
    <row r="86" spans="1:15" s="12" customFormat="1" ht="34.5" customHeight="1">
      <c r="A86" s="120"/>
      <c r="B86" s="120"/>
      <c r="C86" s="125"/>
      <c r="D86" s="102" t="s">
        <v>118</v>
      </c>
      <c r="E86" s="36"/>
      <c r="F86" s="36"/>
      <c r="G86" s="36"/>
      <c r="H86" s="39">
        <f t="shared" si="1"/>
        <v>-15168</v>
      </c>
      <c r="I86" s="37">
        <v>-15168</v>
      </c>
      <c r="J86" s="37"/>
      <c r="K86" s="37"/>
      <c r="L86" s="42"/>
      <c r="M86" s="47"/>
      <c r="N86" s="46"/>
      <c r="O86" s="46"/>
    </row>
    <row r="87" spans="1:15" s="12" customFormat="1" ht="60.75" customHeight="1">
      <c r="A87" s="121"/>
      <c r="B87" s="121"/>
      <c r="C87" s="142"/>
      <c r="D87" s="83" t="s">
        <v>90</v>
      </c>
      <c r="E87" s="36"/>
      <c r="F87" s="36"/>
      <c r="G87" s="36"/>
      <c r="H87" s="40">
        <f t="shared" si="1"/>
        <v>-119</v>
      </c>
      <c r="I87" s="37"/>
      <c r="J87" s="37"/>
      <c r="K87" s="37">
        <v>-119</v>
      </c>
      <c r="L87" s="42"/>
      <c r="M87" s="47"/>
      <c r="N87" s="46"/>
      <c r="O87" s="46"/>
    </row>
    <row r="88" spans="1:15" s="12" customFormat="1" ht="38.25" customHeight="1">
      <c r="A88" s="80" t="s">
        <v>77</v>
      </c>
      <c r="B88" s="80"/>
      <c r="C88" s="139" t="s">
        <v>78</v>
      </c>
      <c r="D88" s="139"/>
      <c r="E88" s="35"/>
      <c r="F88" s="35"/>
      <c r="G88" s="35"/>
      <c r="H88" s="39">
        <f>H89</f>
        <v>-32300</v>
      </c>
      <c r="I88" s="39">
        <f>I89</f>
        <v>0</v>
      </c>
      <c r="J88" s="39">
        <f>J89</f>
        <v>0</v>
      </c>
      <c r="K88" s="39">
        <f>K89</f>
        <v>-32300</v>
      </c>
      <c r="L88" s="62"/>
      <c r="M88" s="47"/>
      <c r="N88" s="46"/>
      <c r="O88" s="46"/>
    </row>
    <row r="89" spans="1:15" s="12" customFormat="1" ht="48" customHeight="1">
      <c r="A89" s="67" t="s">
        <v>79</v>
      </c>
      <c r="B89" s="67" t="s">
        <v>80</v>
      </c>
      <c r="C89" s="81" t="s">
        <v>81</v>
      </c>
      <c r="D89" s="82" t="s">
        <v>22</v>
      </c>
      <c r="E89" s="54"/>
      <c r="F89" s="54"/>
      <c r="G89" s="54"/>
      <c r="H89" s="52">
        <f>J89+K89</f>
        <v>-32300</v>
      </c>
      <c r="I89" s="55"/>
      <c r="J89" s="55"/>
      <c r="K89" s="55">
        <v>-32300</v>
      </c>
      <c r="L89" s="62"/>
      <c r="M89" s="47"/>
      <c r="N89" s="46"/>
      <c r="O89" s="46"/>
    </row>
    <row r="90" spans="1:15" s="12" customFormat="1" ht="27" customHeight="1">
      <c r="A90" s="75" t="s">
        <v>82</v>
      </c>
      <c r="B90" s="85"/>
      <c r="C90" s="140" t="s">
        <v>83</v>
      </c>
      <c r="D90" s="140"/>
      <c r="E90" s="35"/>
      <c r="F90" s="35"/>
      <c r="G90" s="35"/>
      <c r="H90" s="39">
        <f>H91+H92+H93</f>
        <v>-905493</v>
      </c>
      <c r="I90" s="39">
        <f>I91+I92+I93</f>
        <v>0</v>
      </c>
      <c r="J90" s="39">
        <f>J91+J92+J93</f>
        <v>40326</v>
      </c>
      <c r="K90" s="39">
        <f>K91+K92+K93</f>
        <v>-945819</v>
      </c>
      <c r="L90" s="62"/>
      <c r="M90" s="47"/>
      <c r="N90" s="46"/>
      <c r="O90" s="46"/>
    </row>
    <row r="91" spans="1:15" s="12" customFormat="1" ht="48" customHeight="1">
      <c r="A91" s="60">
        <v>110201</v>
      </c>
      <c r="B91" s="60" t="s">
        <v>84</v>
      </c>
      <c r="C91" s="68" t="s">
        <v>85</v>
      </c>
      <c r="D91" s="82" t="s">
        <v>22</v>
      </c>
      <c r="E91" s="54"/>
      <c r="F91" s="54"/>
      <c r="G91" s="54"/>
      <c r="H91" s="52">
        <f>J91+K91</f>
        <v>-7030</v>
      </c>
      <c r="I91" s="55"/>
      <c r="J91" s="55"/>
      <c r="K91" s="55">
        <v>-7030</v>
      </c>
      <c r="L91" s="62"/>
      <c r="M91" s="47"/>
      <c r="N91" s="46"/>
      <c r="O91" s="46"/>
    </row>
    <row r="92" spans="1:15" s="12" customFormat="1" ht="56.25" customHeight="1">
      <c r="A92" s="66" t="s">
        <v>87</v>
      </c>
      <c r="B92" s="66" t="s">
        <v>88</v>
      </c>
      <c r="C92" s="88" t="s">
        <v>89</v>
      </c>
      <c r="D92" s="89" t="s">
        <v>86</v>
      </c>
      <c r="E92" s="36"/>
      <c r="F92" s="36"/>
      <c r="G92" s="36"/>
      <c r="H92" s="40">
        <f>J92+K92</f>
        <v>-100000</v>
      </c>
      <c r="I92" s="37"/>
      <c r="J92" s="37"/>
      <c r="K92" s="37">
        <v>-100000</v>
      </c>
      <c r="L92" s="62"/>
      <c r="M92" s="47"/>
      <c r="N92" s="46"/>
      <c r="O92" s="46"/>
    </row>
    <row r="93" spans="1:15" s="12" customFormat="1" ht="56.25" customHeight="1">
      <c r="A93" s="66" t="s">
        <v>13</v>
      </c>
      <c r="B93" s="66" t="s">
        <v>14</v>
      </c>
      <c r="C93" s="88" t="s">
        <v>15</v>
      </c>
      <c r="D93" s="83" t="s">
        <v>117</v>
      </c>
      <c r="E93" s="36"/>
      <c r="F93" s="36"/>
      <c r="G93" s="36"/>
      <c r="H93" s="40">
        <f>J93+K93</f>
        <v>-798463</v>
      </c>
      <c r="I93" s="37"/>
      <c r="J93" s="37">
        <v>40326</v>
      </c>
      <c r="K93" s="37">
        <v>-838789</v>
      </c>
      <c r="L93" s="62"/>
      <c r="M93" s="47"/>
      <c r="N93" s="46"/>
      <c r="O93" s="46"/>
    </row>
    <row r="94" spans="1:15" s="12" customFormat="1" ht="33" customHeight="1">
      <c r="A94" s="74" t="s">
        <v>94</v>
      </c>
      <c r="B94" s="46"/>
      <c r="C94" s="141" t="s">
        <v>95</v>
      </c>
      <c r="D94" s="141"/>
      <c r="E94" s="35"/>
      <c r="F94" s="35"/>
      <c r="G94" s="35"/>
      <c r="H94" s="39">
        <f>H95</f>
        <v>0</v>
      </c>
      <c r="I94" s="39">
        <f>I95</f>
        <v>0</v>
      </c>
      <c r="J94" s="39">
        <f>J95</f>
        <v>200000</v>
      </c>
      <c r="K94" s="39">
        <f>K95</f>
        <v>-200000</v>
      </c>
      <c r="L94" s="39">
        <f>L95</f>
        <v>0</v>
      </c>
      <c r="M94" s="47"/>
      <c r="N94" s="46"/>
      <c r="O94" s="46"/>
    </row>
    <row r="95" spans="1:15" s="12" customFormat="1" ht="56.25" customHeight="1">
      <c r="A95" s="93" t="s">
        <v>96</v>
      </c>
      <c r="B95" s="94" t="s">
        <v>49</v>
      </c>
      <c r="C95" s="95" t="s">
        <v>97</v>
      </c>
      <c r="D95" s="96" t="s">
        <v>98</v>
      </c>
      <c r="E95" s="90"/>
      <c r="F95" s="90"/>
      <c r="G95" s="90"/>
      <c r="H95" s="91">
        <f>I95+J95+K95</f>
        <v>0</v>
      </c>
      <c r="I95" s="92"/>
      <c r="J95" s="92">
        <v>200000</v>
      </c>
      <c r="K95" s="92">
        <v>-200000</v>
      </c>
      <c r="L95" s="62"/>
      <c r="M95" s="47"/>
      <c r="N95" s="46"/>
      <c r="O95" s="46"/>
    </row>
    <row r="96" spans="1:15" s="16" customFormat="1" ht="34.5" customHeight="1">
      <c r="A96" s="138" t="s">
        <v>6</v>
      </c>
      <c r="B96" s="138"/>
      <c r="C96" s="138"/>
      <c r="D96" s="138"/>
      <c r="E96" s="39">
        <f>E10+E82</f>
        <v>0</v>
      </c>
      <c r="F96" s="39">
        <f>F10+F82</f>
        <v>0</v>
      </c>
      <c r="G96" s="39">
        <f>G10+G82</f>
        <v>0</v>
      </c>
      <c r="H96" s="39">
        <f>H10+H82+H88+H90+H94</f>
        <v>-4291234</v>
      </c>
      <c r="I96" s="39">
        <f>I10+I82+I88+I90+I94</f>
        <v>139000</v>
      </c>
      <c r="J96" s="39">
        <f>J10+J82+J88+J90+J94</f>
        <v>0</v>
      </c>
      <c r="K96" s="39">
        <f>K10+K82+K88+K90+K94</f>
        <v>-4430234</v>
      </c>
      <c r="L96" s="39" t="e">
        <f>L10+L82+L88+L90</f>
        <v>#REF!</v>
      </c>
      <c r="M96" s="49"/>
      <c r="N96" s="49"/>
      <c r="O96" s="49"/>
    </row>
    <row r="97" spans="1:11" ht="33" customHeight="1">
      <c r="A97" s="5"/>
      <c r="B97" s="25"/>
      <c r="C97" s="86" t="s">
        <v>10</v>
      </c>
      <c r="D97" s="86"/>
      <c r="E97" s="22"/>
      <c r="F97" s="22"/>
      <c r="G97" s="136" t="s">
        <v>11</v>
      </c>
      <c r="H97" s="136"/>
      <c r="I97" s="136"/>
      <c r="J97" s="136"/>
      <c r="K97" s="136"/>
    </row>
    <row r="98" spans="1:11" ht="31.5" customHeight="1">
      <c r="A98" s="13"/>
      <c r="B98" s="25"/>
      <c r="C98" s="13"/>
      <c r="D98" s="13"/>
      <c r="E98" s="4"/>
      <c r="F98" s="4"/>
      <c r="G98" s="4"/>
      <c r="H98" s="63"/>
      <c r="I98" s="63"/>
      <c r="J98" s="63"/>
      <c r="K98" s="63"/>
    </row>
    <row r="99" spans="1:11" ht="31.5" customHeight="1">
      <c r="A99" s="13"/>
      <c r="B99" s="26"/>
      <c r="C99" s="14"/>
      <c r="D99" s="14"/>
      <c r="E99" s="19"/>
      <c r="F99" s="19"/>
      <c r="G99" s="19"/>
      <c r="H99" s="64"/>
      <c r="I99" s="64"/>
      <c r="J99" s="64"/>
      <c r="K99" s="20"/>
    </row>
    <row r="100" spans="1:11" ht="31.5" customHeight="1">
      <c r="A100" s="15"/>
      <c r="B100" s="25"/>
      <c r="C100" s="13"/>
      <c r="D100" s="13"/>
      <c r="E100" s="4"/>
      <c r="F100" s="4"/>
      <c r="G100" s="4"/>
      <c r="H100" s="4"/>
      <c r="I100" s="4"/>
      <c r="J100" s="4"/>
      <c r="K100" s="17"/>
    </row>
    <row r="101" spans="1:11" ht="31.5" customHeight="1">
      <c r="A101" s="13"/>
      <c r="B101" s="25"/>
      <c r="C101" s="13"/>
      <c r="D101" s="13"/>
      <c r="E101" s="4"/>
      <c r="F101" s="4"/>
      <c r="G101" s="4"/>
      <c r="H101" s="4"/>
      <c r="I101" s="4"/>
      <c r="J101" s="4"/>
      <c r="K101" s="17"/>
    </row>
    <row r="102" spans="1:11" ht="31.5" customHeight="1">
      <c r="A102" s="13"/>
      <c r="B102" s="25"/>
      <c r="C102" s="13"/>
      <c r="D102" s="13"/>
      <c r="E102" s="4"/>
      <c r="F102" s="4"/>
      <c r="G102" s="4"/>
      <c r="H102" s="4"/>
      <c r="I102" s="4"/>
      <c r="J102" s="4"/>
      <c r="K102" s="17"/>
    </row>
    <row r="103" spans="1:11" ht="31.5" customHeight="1">
      <c r="A103" s="13"/>
      <c r="B103" s="25"/>
      <c r="C103" s="13"/>
      <c r="D103" s="13"/>
      <c r="E103" s="4"/>
      <c r="F103" s="4"/>
      <c r="G103" s="4"/>
      <c r="H103" s="4"/>
      <c r="I103" s="4"/>
      <c r="J103" s="4"/>
      <c r="K103" s="17"/>
    </row>
    <row r="104" spans="1:11" ht="31.5" customHeight="1">
      <c r="A104" s="13"/>
      <c r="B104" s="25"/>
      <c r="C104" s="13"/>
      <c r="D104" s="13"/>
      <c r="E104" s="4"/>
      <c r="F104" s="4"/>
      <c r="G104" s="4"/>
      <c r="H104" s="4"/>
      <c r="I104" s="4"/>
      <c r="J104" s="4"/>
      <c r="K104" s="17"/>
    </row>
    <row r="105" spans="1:11" ht="31.5" customHeight="1">
      <c r="A105" s="13"/>
      <c r="B105" s="25"/>
      <c r="C105" s="13"/>
      <c r="D105" s="13"/>
      <c r="E105" s="4"/>
      <c r="F105" s="4"/>
      <c r="G105" s="4"/>
      <c r="H105" s="4"/>
      <c r="I105" s="4"/>
      <c r="J105" s="4"/>
      <c r="K105" s="17"/>
    </row>
    <row r="106" spans="1:11" ht="31.5" customHeight="1">
      <c r="A106" s="13"/>
      <c r="B106" s="25"/>
      <c r="C106" s="13"/>
      <c r="D106" s="13"/>
      <c r="E106" s="4"/>
      <c r="F106" s="4"/>
      <c r="G106" s="4"/>
      <c r="H106" s="4"/>
      <c r="I106" s="4"/>
      <c r="J106" s="4"/>
      <c r="K106" s="17"/>
    </row>
    <row r="107" spans="1:11" ht="31.5" customHeight="1">
      <c r="A107" s="13"/>
      <c r="B107" s="25"/>
      <c r="C107" s="13"/>
      <c r="D107" s="13"/>
      <c r="E107" s="4"/>
      <c r="F107" s="4"/>
      <c r="G107" s="4"/>
      <c r="H107" s="4"/>
      <c r="I107" s="4"/>
      <c r="J107" s="4"/>
      <c r="K107" s="17"/>
    </row>
    <row r="108" spans="4:11" ht="31.5" customHeight="1">
      <c r="D108" s="13"/>
      <c r="E108" s="4"/>
      <c r="F108" s="4"/>
      <c r="G108" s="4"/>
      <c r="H108" s="4"/>
      <c r="I108" s="4"/>
      <c r="J108" s="4"/>
      <c r="K108" s="17"/>
    </row>
    <row r="109" spans="1:11" ht="31.5" customHeight="1">
      <c r="A109" s="7"/>
      <c r="B109" s="23"/>
      <c r="C109" s="9"/>
      <c r="E109" s="18"/>
      <c r="F109" s="18"/>
      <c r="G109" s="18"/>
      <c r="H109" s="18"/>
      <c r="I109" s="18"/>
      <c r="J109" s="18"/>
      <c r="K109" s="21"/>
    </row>
    <row r="110" spans="1:11" ht="30" customHeight="1">
      <c r="A110" s="7"/>
      <c r="B110" s="23"/>
      <c r="C110" s="9"/>
      <c r="E110" s="18"/>
      <c r="F110" s="18"/>
      <c r="G110" s="18"/>
      <c r="H110" s="18"/>
      <c r="I110" s="18"/>
      <c r="J110" s="18"/>
      <c r="K110" s="21"/>
    </row>
    <row r="111" spans="1:11" ht="31.5" customHeight="1">
      <c r="A111" s="7"/>
      <c r="B111" s="10"/>
      <c r="E111" s="18"/>
      <c r="F111" s="18"/>
      <c r="G111" s="18"/>
      <c r="H111" s="18"/>
      <c r="I111" s="18"/>
      <c r="J111" s="18"/>
      <c r="K111" s="21"/>
    </row>
    <row r="112" spans="1:11" ht="31.5" customHeight="1">
      <c r="A112" s="7"/>
      <c r="B112" s="27"/>
      <c r="C112" s="28"/>
      <c r="E112" s="18"/>
      <c r="F112" s="18"/>
      <c r="G112" s="18"/>
      <c r="H112" s="18"/>
      <c r="I112" s="18"/>
      <c r="J112" s="18"/>
      <c r="K112" s="21"/>
    </row>
    <row r="113" spans="1:11" ht="31.5" customHeight="1">
      <c r="A113" s="7"/>
      <c r="B113" s="27"/>
      <c r="C113" s="28"/>
      <c r="E113" s="18"/>
      <c r="F113" s="18"/>
      <c r="G113" s="18"/>
      <c r="H113" s="18"/>
      <c r="I113" s="18"/>
      <c r="J113" s="18"/>
      <c r="K113" s="21"/>
    </row>
    <row r="114" spans="1:11" ht="31.5" customHeight="1">
      <c r="A114" s="7"/>
      <c r="B114" s="27"/>
      <c r="C114" s="28"/>
      <c r="E114" s="18"/>
      <c r="F114" s="18"/>
      <c r="G114" s="18"/>
      <c r="H114" s="18"/>
      <c r="I114" s="18"/>
      <c r="J114" s="18"/>
      <c r="K114" s="21"/>
    </row>
    <row r="115" spans="1:11" ht="31.5" customHeight="1">
      <c r="A115" s="8"/>
      <c r="B115" s="27"/>
      <c r="C115" s="28"/>
      <c r="E115" s="18"/>
      <c r="F115" s="18"/>
      <c r="G115" s="18"/>
      <c r="H115" s="18"/>
      <c r="I115" s="18"/>
      <c r="J115" s="18"/>
      <c r="K115" s="21"/>
    </row>
    <row r="116" spans="2:11" ht="31.5" customHeight="1">
      <c r="B116" s="27"/>
      <c r="C116" s="28"/>
      <c r="E116" s="18"/>
      <c r="F116" s="18"/>
      <c r="G116" s="18"/>
      <c r="H116" s="18"/>
      <c r="I116" s="18"/>
      <c r="J116" s="18"/>
      <c r="K116" s="21"/>
    </row>
    <row r="117" spans="2:11" ht="31.5" customHeight="1">
      <c r="B117" s="27"/>
      <c r="C117" s="28"/>
      <c r="E117" s="18"/>
      <c r="F117" s="18"/>
      <c r="G117" s="18"/>
      <c r="H117" s="18"/>
      <c r="I117" s="18"/>
      <c r="J117" s="18"/>
      <c r="K117" s="21"/>
    </row>
    <row r="118" spans="2:11" ht="31.5" customHeight="1">
      <c r="B118" s="27"/>
      <c r="C118" s="28"/>
      <c r="E118" s="18"/>
      <c r="F118" s="18"/>
      <c r="G118" s="18"/>
      <c r="H118" s="18"/>
      <c r="I118" s="18"/>
      <c r="J118" s="18"/>
      <c r="K118" s="21"/>
    </row>
    <row r="119" spans="2:11" ht="31.5" customHeight="1">
      <c r="B119" s="29"/>
      <c r="C119" s="30"/>
      <c r="E119" s="18"/>
      <c r="F119" s="18"/>
      <c r="G119" s="18"/>
      <c r="H119" s="18"/>
      <c r="I119" s="18"/>
      <c r="J119" s="18"/>
      <c r="K119" s="21"/>
    </row>
    <row r="120" spans="5:11" ht="31.5" customHeight="1">
      <c r="E120" s="18"/>
      <c r="F120" s="18"/>
      <c r="G120" s="18"/>
      <c r="H120" s="18"/>
      <c r="I120" s="18"/>
      <c r="J120" s="18"/>
      <c r="K120" s="21"/>
    </row>
    <row r="121" spans="5:11" ht="31.5" customHeight="1">
      <c r="E121" s="18"/>
      <c r="F121" s="18"/>
      <c r="G121" s="18"/>
      <c r="H121" s="18"/>
      <c r="I121" s="18"/>
      <c r="J121" s="18"/>
      <c r="K121" s="21"/>
    </row>
    <row r="122" spans="5:11" ht="31.5" customHeight="1">
      <c r="E122" s="18"/>
      <c r="F122" s="18"/>
      <c r="G122" s="18"/>
      <c r="H122" s="18"/>
      <c r="I122" s="18"/>
      <c r="J122" s="18"/>
      <c r="K122" s="21"/>
    </row>
    <row r="123" spans="5:11" ht="31.5" customHeight="1">
      <c r="E123" s="18"/>
      <c r="F123" s="18"/>
      <c r="G123" s="18"/>
      <c r="H123" s="18"/>
      <c r="I123" s="18"/>
      <c r="J123" s="18"/>
      <c r="K123" s="21"/>
    </row>
    <row r="124" spans="5:11" ht="31.5" customHeight="1">
      <c r="E124" s="18"/>
      <c r="F124" s="18"/>
      <c r="G124" s="18"/>
      <c r="H124" s="18"/>
      <c r="I124" s="18"/>
      <c r="J124" s="18"/>
      <c r="K124" s="21"/>
    </row>
    <row r="125" spans="5:11" ht="31.5" customHeight="1">
      <c r="E125" s="18"/>
      <c r="F125" s="18"/>
      <c r="G125" s="18"/>
      <c r="H125" s="18"/>
      <c r="I125" s="18"/>
      <c r="J125" s="18"/>
      <c r="K125" s="21"/>
    </row>
    <row r="126" spans="5:11" ht="31.5" customHeight="1">
      <c r="E126" s="18"/>
      <c r="F126" s="18"/>
      <c r="G126" s="18"/>
      <c r="H126" s="18"/>
      <c r="I126" s="18"/>
      <c r="J126" s="18"/>
      <c r="K126" s="21"/>
    </row>
    <row r="127" spans="5:11" ht="31.5" customHeight="1">
      <c r="E127" s="18"/>
      <c r="F127" s="18"/>
      <c r="G127" s="18"/>
      <c r="H127" s="18"/>
      <c r="I127" s="18"/>
      <c r="J127" s="18"/>
      <c r="K127" s="21"/>
    </row>
    <row r="128" spans="5:11" ht="31.5" customHeight="1">
      <c r="E128" s="18"/>
      <c r="F128" s="18"/>
      <c r="G128" s="18"/>
      <c r="H128" s="18"/>
      <c r="I128" s="18"/>
      <c r="J128" s="18"/>
      <c r="K128" s="21"/>
    </row>
    <row r="129" spans="5:11" ht="31.5" customHeight="1">
      <c r="E129" s="18"/>
      <c r="F129" s="18"/>
      <c r="G129" s="18"/>
      <c r="H129" s="18"/>
      <c r="I129" s="18"/>
      <c r="J129" s="18"/>
      <c r="K129" s="21"/>
    </row>
    <row r="130" spans="5:11" ht="31.5" customHeight="1">
      <c r="E130" s="18"/>
      <c r="F130" s="18"/>
      <c r="G130" s="18"/>
      <c r="H130" s="18"/>
      <c r="I130" s="18"/>
      <c r="J130" s="18"/>
      <c r="K130" s="18"/>
    </row>
    <row r="131" spans="5:11" ht="31.5" customHeight="1">
      <c r="E131" s="18"/>
      <c r="F131" s="18"/>
      <c r="G131" s="18"/>
      <c r="H131" s="18"/>
      <c r="I131" s="18"/>
      <c r="J131" s="18"/>
      <c r="K131" s="18"/>
    </row>
    <row r="132" spans="5:11" ht="31.5" customHeight="1">
      <c r="E132" s="18"/>
      <c r="F132" s="18"/>
      <c r="G132" s="18"/>
      <c r="H132" s="18"/>
      <c r="I132" s="18"/>
      <c r="J132" s="18"/>
      <c r="K132" s="18"/>
    </row>
    <row r="133" spans="5:11" ht="31.5" customHeight="1">
      <c r="E133" s="18"/>
      <c r="F133" s="18"/>
      <c r="G133" s="18"/>
      <c r="H133" s="18"/>
      <c r="I133" s="18"/>
      <c r="J133" s="18"/>
      <c r="K133" s="18"/>
    </row>
    <row r="134" spans="5:11" ht="31.5" customHeight="1">
      <c r="E134" s="18"/>
      <c r="F134" s="18"/>
      <c r="G134" s="18"/>
      <c r="H134" s="18"/>
      <c r="I134" s="18"/>
      <c r="J134" s="18"/>
      <c r="K134" s="18"/>
    </row>
    <row r="135" spans="5:11" ht="31.5" customHeight="1">
      <c r="E135" s="18"/>
      <c r="F135" s="18"/>
      <c r="G135" s="18"/>
      <c r="H135" s="18"/>
      <c r="I135" s="18"/>
      <c r="J135" s="18"/>
      <c r="K135" s="18"/>
    </row>
    <row r="136" spans="5:11" ht="31.5" customHeight="1">
      <c r="E136" s="18"/>
      <c r="F136" s="18"/>
      <c r="G136" s="18"/>
      <c r="H136" s="18"/>
      <c r="I136" s="18"/>
      <c r="J136" s="18"/>
      <c r="K136" s="18"/>
    </row>
    <row r="137" spans="5:11" ht="31.5" customHeight="1">
      <c r="E137" s="18"/>
      <c r="F137" s="18"/>
      <c r="G137" s="18"/>
      <c r="H137" s="18"/>
      <c r="I137" s="18"/>
      <c r="J137" s="18"/>
      <c r="K137" s="18"/>
    </row>
    <row r="138" spans="5:11" ht="31.5" customHeight="1">
      <c r="E138" s="18"/>
      <c r="F138" s="18"/>
      <c r="G138" s="18"/>
      <c r="H138" s="18"/>
      <c r="I138" s="18"/>
      <c r="J138" s="18"/>
      <c r="K138" s="18"/>
    </row>
    <row r="139" spans="5:11" ht="31.5" customHeight="1">
      <c r="E139" s="18"/>
      <c r="F139" s="18"/>
      <c r="G139" s="18"/>
      <c r="H139" s="18"/>
      <c r="I139" s="18"/>
      <c r="J139" s="18"/>
      <c r="K139" s="18"/>
    </row>
    <row r="140" spans="5:11" ht="31.5" customHeight="1">
      <c r="E140" s="18"/>
      <c r="F140" s="18"/>
      <c r="G140" s="18"/>
      <c r="H140" s="18"/>
      <c r="I140" s="18"/>
      <c r="J140" s="18"/>
      <c r="K140" s="18"/>
    </row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</sheetData>
  <sheetProtection/>
  <mergeCells count="44">
    <mergeCell ref="G2:K2"/>
    <mergeCell ref="B7:B8"/>
    <mergeCell ref="E7:E8"/>
    <mergeCell ref="G3:K3"/>
    <mergeCell ref="D7:D8"/>
    <mergeCell ref="B10:D10"/>
    <mergeCell ref="J7:J8"/>
    <mergeCell ref="K7:K8"/>
    <mergeCell ref="I7:I8"/>
    <mergeCell ref="A85:A87"/>
    <mergeCell ref="B85:B87"/>
    <mergeCell ref="C85:C87"/>
    <mergeCell ref="G1:K1"/>
    <mergeCell ref="H7:H8"/>
    <mergeCell ref="A5:K5"/>
    <mergeCell ref="F7:F8"/>
    <mergeCell ref="G7:G8"/>
    <mergeCell ref="C7:C8"/>
    <mergeCell ref="A7:A8"/>
    <mergeCell ref="M8:M9"/>
    <mergeCell ref="N8:N9"/>
    <mergeCell ref="O8:O9"/>
    <mergeCell ref="L8:L9"/>
    <mergeCell ref="G97:K97"/>
    <mergeCell ref="B82:D82"/>
    <mergeCell ref="A96:D96"/>
    <mergeCell ref="C88:D88"/>
    <mergeCell ref="C90:D90"/>
    <mergeCell ref="C94:D94"/>
    <mergeCell ref="A13:A17"/>
    <mergeCell ref="B13:B17"/>
    <mergeCell ref="C13:C17"/>
    <mergeCell ref="A20:A36"/>
    <mergeCell ref="B20:B36"/>
    <mergeCell ref="C20:C36"/>
    <mergeCell ref="C45:C75"/>
    <mergeCell ref="B45:B75"/>
    <mergeCell ref="A45:A75"/>
    <mergeCell ref="A39:A44"/>
    <mergeCell ref="B39:B44"/>
    <mergeCell ref="A77:A80"/>
    <mergeCell ref="B77:B80"/>
    <mergeCell ref="C77:C80"/>
    <mergeCell ref="C39:C44"/>
  </mergeCells>
  <printOptions/>
  <pageMargins left="0.39" right="0.1968503937007874" top="0.1968503937007874" bottom="0.1968503937007874" header="0" footer="0"/>
  <pageSetup horizontalDpi="600" verticalDpi="600" orientation="portrait" paperSize="9" scale="50" r:id="rId1"/>
  <rowBreaks count="3" manualBreakCount="3">
    <brk id="44" max="10" man="1"/>
    <brk id="81" max="10" man="1"/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2016-12-27T12:46:20Z</cp:lastPrinted>
  <dcterms:created xsi:type="dcterms:W3CDTF">2012-01-24T09:55:16Z</dcterms:created>
  <dcterms:modified xsi:type="dcterms:W3CDTF">2016-12-28T09:58:10Z</dcterms:modified>
  <cp:category/>
  <cp:version/>
  <cp:contentType/>
  <cp:contentStatus/>
</cp:coreProperties>
</file>