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" sheetId="1" r:id="rId1"/>
  </sheets>
  <definedNames>
    <definedName name="_xlnm.Print_Area" localSheetId="0">дод.!$A$1:$R$40</definedName>
  </definedNames>
  <calcPr calcId="124519"/>
</workbook>
</file>

<file path=xl/calcChain.xml><?xml version="1.0" encoding="utf-8"?>
<calcChain xmlns="http://schemas.openxmlformats.org/spreadsheetml/2006/main">
  <c r="K20" i="1"/>
  <c r="K21"/>
  <c r="R21"/>
  <c r="K22"/>
  <c r="R20"/>
  <c r="R22"/>
  <c r="G19"/>
  <c r="H19"/>
  <c r="I19"/>
  <c r="J19"/>
  <c r="J18"/>
  <c r="L19"/>
  <c r="M19"/>
  <c r="N19"/>
  <c r="O19"/>
  <c r="P19"/>
  <c r="Q19"/>
  <c r="F19"/>
  <c r="G32"/>
  <c r="H32"/>
  <c r="I32"/>
  <c r="J32"/>
  <c r="L32"/>
  <c r="L31"/>
  <c r="M32"/>
  <c r="N32"/>
  <c r="N31"/>
  <c r="O32"/>
  <c r="P32"/>
  <c r="P31"/>
  <c r="Q32"/>
  <c r="F32"/>
  <c r="H18"/>
  <c r="L18"/>
  <c r="M18"/>
  <c r="N18"/>
  <c r="O18"/>
  <c r="P18"/>
  <c r="Q18"/>
  <c r="G15"/>
  <c r="H15"/>
  <c r="H14"/>
  <c r="H13"/>
  <c r="I15"/>
  <c r="J15"/>
  <c r="L15"/>
  <c r="M15"/>
  <c r="N15"/>
  <c r="O15"/>
  <c r="P15"/>
  <c r="P14"/>
  <c r="P13"/>
  <c r="Q15"/>
  <c r="Q14"/>
  <c r="Q13"/>
  <c r="F15"/>
  <c r="C30"/>
  <c r="D30"/>
  <c r="E30"/>
  <c r="F30"/>
  <c r="G30"/>
  <c r="H30"/>
  <c r="I30"/>
  <c r="J30"/>
  <c r="K30"/>
  <c r="L30"/>
  <c r="M30"/>
  <c r="N30"/>
  <c r="O30"/>
  <c r="P30"/>
  <c r="Q30"/>
  <c r="R30"/>
  <c r="K23"/>
  <c r="R23"/>
  <c r="K24"/>
  <c r="R24"/>
  <c r="K25"/>
  <c r="J14"/>
  <c r="J13"/>
  <c r="G31"/>
  <c r="H31"/>
  <c r="I31"/>
  <c r="J31"/>
  <c r="M31"/>
  <c r="O31"/>
  <c r="Q31"/>
  <c r="F31"/>
  <c r="K34"/>
  <c r="R34"/>
  <c r="K35"/>
  <c r="R35"/>
  <c r="K36"/>
  <c r="R36"/>
  <c r="K33"/>
  <c r="K37"/>
  <c r="R37"/>
  <c r="K16"/>
  <c r="K15"/>
  <c r="K14"/>
  <c r="C11"/>
  <c r="D11"/>
  <c r="E11"/>
  <c r="F11"/>
  <c r="G11"/>
  <c r="H11"/>
  <c r="I11"/>
  <c r="J11"/>
  <c r="K11"/>
  <c r="L11"/>
  <c r="M11"/>
  <c r="N11"/>
  <c r="O11"/>
  <c r="P11"/>
  <c r="Q11"/>
  <c r="R11"/>
  <c r="G14"/>
  <c r="G13"/>
  <c r="I14"/>
  <c r="I13"/>
  <c r="L14"/>
  <c r="L13"/>
  <c r="M14"/>
  <c r="M13"/>
  <c r="N14"/>
  <c r="N13"/>
  <c r="O14"/>
  <c r="O13"/>
  <c r="R33"/>
  <c r="R32"/>
  <c r="F14"/>
  <c r="F13"/>
  <c r="R16"/>
  <c r="R15"/>
  <c r="K19"/>
  <c r="P17"/>
  <c r="P38"/>
  <c r="Q17"/>
  <c r="Q38"/>
  <c r="N17"/>
  <c r="L17"/>
  <c r="O17"/>
  <c r="O38"/>
  <c r="M17"/>
  <c r="M38"/>
  <c r="J17"/>
  <c r="H17"/>
  <c r="K32"/>
  <c r="K31"/>
  <c r="K17"/>
  <c r="K18"/>
  <c r="N38"/>
  <c r="R25"/>
  <c r="H38"/>
  <c r="J38"/>
  <c r="K13"/>
  <c r="R13"/>
  <c r="R14"/>
  <c r="F18"/>
  <c r="F17"/>
  <c r="I18"/>
  <c r="I17"/>
  <c r="R31"/>
  <c r="G18"/>
  <c r="G38"/>
  <c r="G17"/>
  <c r="R18"/>
  <c r="R19"/>
  <c r="I38"/>
  <c r="K38"/>
  <c r="L38"/>
  <c r="R17"/>
  <c r="F38"/>
  <c r="R38"/>
</calcChain>
</file>

<file path=xl/sharedStrings.xml><?xml version="1.0" encoding="utf-8"?>
<sst xmlns="http://schemas.openxmlformats.org/spreadsheetml/2006/main" count="109" uniqueCount="72">
  <si>
    <t>2400000</t>
  </si>
  <si>
    <t>Управління культури, молоді та спорту (головний розпорядник)</t>
  </si>
  <si>
    <t>грн.</t>
  </si>
  <si>
    <t>2410000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</si>
  <si>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</si>
  <si>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</si>
  <si>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</si>
  <si>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</si>
  <si>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0300000</t>
  </si>
  <si>
    <t>03</t>
  </si>
  <si>
    <t>Усього видатків</t>
  </si>
  <si>
    <t>Код програ</t>
  </si>
  <si>
    <t>070201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</si>
  <si>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</si>
  <si>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</si>
  <si>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</si>
  <si>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</si>
  <si>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</si>
  <si>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</si>
  <si>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</si>
  <si>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</si>
  <si>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</si>
  <si>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</si>
  <si>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Реалізація заходів щодо інвестиційного розвитку території</t>
  </si>
  <si>
    <t>0490</t>
  </si>
  <si>
    <r>
      <t>Код ТПКВКМБ /
ТКВКБМС</t>
    </r>
    <r>
      <rPr>
        <vertAlign val="superscript"/>
        <sz val="8"/>
        <rFont val="Times New Roman"/>
        <family val="1"/>
        <charset val="204"/>
      </rPr>
      <t>2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</si>
  <si>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</si>
  <si>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Управління культури, молоді та спорту (відповідальний виконавець)</t>
  </si>
  <si>
    <t>капітальні видатки за рахунок коштів, що передаються із загального фонду до бюджету розвитку (спеціального фонду)</t>
  </si>
  <si>
    <r>
      <t>Код ФКВКБ</t>
    </r>
    <r>
      <rPr>
        <strike/>
        <vertAlign val="superscript"/>
        <sz val="8"/>
        <rFont val="Times New Roman"/>
        <family val="1"/>
        <charset val="204"/>
      </rPr>
      <t>3</t>
    </r>
  </si>
  <si>
    <t>0310000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</si>
  <si>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</si>
  <si>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</si>
  <si>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Секретар ради                                                                                                                                                                                                                                                                    В.Ерфан</t>
  </si>
  <si>
    <t xml:space="preserve">ЗМІНИ ДО РОЗПОДІЛУ  </t>
  </si>
  <si>
    <t>Зміни до розподілу видатків міського бюджету на 2017 рік за головними розпорядниками коштів, в розрізі джерел коштів:</t>
  </si>
  <si>
    <t>0990</t>
  </si>
  <si>
    <t>070804</t>
  </si>
  <si>
    <t>Централізоване ведення бухгалтерського обліку</t>
  </si>
  <si>
    <t>150101</t>
  </si>
  <si>
    <t>1016310</t>
  </si>
  <si>
    <t>150110</t>
  </si>
  <si>
    <t>1016330</t>
  </si>
  <si>
    <t>Проведення невідкладних відновлювальних робіт, будівництво та реконструкція загальноосвітніх навчальних закладів</t>
  </si>
  <si>
    <t>0316400</t>
  </si>
  <si>
    <t>0620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</si>
  <si>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</si>
  <si>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0316650</t>
  </si>
  <si>
    <t>0456</t>
  </si>
  <si>
    <t>Утримання та розвиток інфраструктури доріг</t>
  </si>
  <si>
    <t>0318600</t>
  </si>
  <si>
    <t>0133</t>
  </si>
  <si>
    <t>Інші видатки</t>
  </si>
  <si>
    <t>0316130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</si>
  <si>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</si>
  <si>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Код ТКВК</t>
  </si>
  <si>
    <t xml:space="preserve">ІІ. Зміни до розподілу видатків міського бюджету на 2017 рік за головними розпорядниками коштів (у межах загального обсягу) </t>
  </si>
  <si>
    <t xml:space="preserve">І.  Зміни до розподілу видатків міського бюджету на 2017 рік за головними розпорядниками коштів (у межах змін обсягу доходів) </t>
  </si>
  <si>
    <t>видатків міського бюджету м.Хуст на 2017 рік за головними розпорядниками коштів (у межах змін  доходів, загального обсягу видатків міського бюджету                                                                                                                                                                                                                                  та перерозподіл у межах загального обсягу міського бюджету)</t>
  </si>
  <si>
    <t>091209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</si>
  <si>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</si>
  <si>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</si>
  <si>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0313202</t>
  </si>
  <si>
    <t>1016350</t>
  </si>
  <si>
    <t>0960</t>
  </si>
  <si>
    <t>Проведення невідкладних відновлювальних робіт, будівництво та реконструкція позашкільних навчальних закладів</t>
  </si>
  <si>
    <t>010116</t>
  </si>
  <si>
    <t>0310170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</si>
  <si>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</si>
  <si>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</si>
  <si>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0170</t>
  </si>
  <si>
    <r>
      <rPr>
        <b/>
        <sz val="11"/>
        <rFont val="Times New Roman"/>
        <family val="1"/>
        <charset val="204"/>
      </rPr>
      <t>Додаток №2</t>
    </r>
    <r>
      <rPr>
        <sz val="11"/>
        <rFont val="Times New Roman"/>
        <family val="1"/>
        <charset val="204"/>
      </rPr>
      <t xml:space="preserve">
до рішення VI  сесії Хустської міської ради 
VII скликання від  27.06.2017 року №587 </t>
    </r>
  </si>
</sst>
</file>

<file path=xl/styles.xml><?xml version="1.0" encoding="utf-8"?>
<styleSheet xmlns="http://schemas.openxmlformats.org/spreadsheetml/2006/main">
  <fonts count="37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trike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5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1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8" fillId="0" borderId="6" applyNumberFormat="0" applyFill="0" applyAlignment="0" applyProtection="0"/>
    <xf numFmtId="0" fontId="20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/>
    <xf numFmtId="0" fontId="14" fillId="0" borderId="0" xfId="0" applyFont="1" applyFill="1"/>
    <xf numFmtId="0" fontId="14" fillId="0" borderId="0" xfId="0" applyNumberFormat="1" applyFont="1" applyFill="1" applyAlignment="1" applyProtection="1"/>
    <xf numFmtId="0" fontId="25" fillId="0" borderId="0" xfId="0" applyFont="1" applyFill="1"/>
    <xf numFmtId="0" fontId="19" fillId="0" borderId="0" xfId="0" applyNumberFormat="1" applyFont="1" applyFill="1" applyAlignment="1" applyProtection="1"/>
    <xf numFmtId="0" fontId="14" fillId="24" borderId="0" xfId="0" applyNumberFormat="1" applyFont="1" applyFill="1" applyAlignment="1" applyProtection="1"/>
    <xf numFmtId="0" fontId="14" fillId="24" borderId="0" xfId="0" applyFont="1" applyFill="1"/>
    <xf numFmtId="0" fontId="19" fillId="24" borderId="7" xfId="0" applyNumberFormat="1" applyFont="1" applyFill="1" applyBorder="1" applyAlignment="1" applyProtection="1">
      <alignment horizontal="center" vertical="center" wrapText="1"/>
    </xf>
    <xf numFmtId="0" fontId="19" fillId="24" borderId="0" xfId="0" applyNumberFormat="1" applyFont="1" applyFill="1" applyAlignment="1" applyProtection="1"/>
    <xf numFmtId="0" fontId="19" fillId="24" borderId="0" xfId="0" applyNumberFormat="1" applyFont="1" applyFill="1" applyBorder="1" applyAlignment="1" applyProtection="1">
      <alignment vertical="center" wrapText="1"/>
    </xf>
    <xf numFmtId="3" fontId="19" fillId="24" borderId="0" xfId="0" applyNumberFormat="1" applyFont="1" applyFill="1" applyBorder="1" applyAlignment="1" applyProtection="1">
      <alignment vertical="center" wrapText="1"/>
    </xf>
    <xf numFmtId="49" fontId="30" fillId="24" borderId="7" xfId="0" applyNumberFormat="1" applyFont="1" applyFill="1" applyBorder="1" applyAlignment="1">
      <alignment horizontal="center" vertical="center" wrapText="1"/>
    </xf>
    <xf numFmtId="0" fontId="30" fillId="24" borderId="7" xfId="0" applyFont="1" applyFill="1" applyBorder="1" applyAlignment="1">
      <alignment horizontal="justify" vertical="center" wrapText="1"/>
    </xf>
    <xf numFmtId="49" fontId="31" fillId="24" borderId="7" xfId="0" applyNumberFormat="1" applyFont="1" applyFill="1" applyBorder="1" applyAlignment="1">
      <alignment horizontal="center" vertical="center" wrapText="1"/>
    </xf>
    <xf numFmtId="0" fontId="31" fillId="24" borderId="7" xfId="0" applyFont="1" applyFill="1" applyBorder="1" applyAlignment="1">
      <alignment horizontal="center" vertical="center" wrapText="1"/>
    </xf>
    <xf numFmtId="0" fontId="31" fillId="24" borderId="7" xfId="0" applyFont="1" applyFill="1" applyBorder="1" applyAlignment="1">
      <alignment horizontal="center" vertical="center"/>
    </xf>
    <xf numFmtId="49" fontId="30" fillId="24" borderId="7" xfId="0" applyNumberFormat="1" applyFont="1" applyFill="1" applyBorder="1" applyAlignment="1">
      <alignment horizontal="center" vertical="center"/>
    </xf>
    <xf numFmtId="0" fontId="30" fillId="24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30" fillId="24" borderId="7" xfId="0" applyFont="1" applyFill="1" applyBorder="1" applyAlignment="1">
      <alignment horizontal="center" vertical="center"/>
    </xf>
    <xf numFmtId="49" fontId="30" fillId="0" borderId="7" xfId="0" applyNumberFormat="1" applyFont="1" applyBorder="1" applyAlignment="1">
      <alignment horizontal="left" vertical="center" wrapText="1"/>
    </xf>
    <xf numFmtId="0" fontId="1" fillId="24" borderId="7" xfId="0" applyFont="1" applyFill="1" applyBorder="1" applyAlignment="1">
      <alignment vertical="center"/>
    </xf>
    <xf numFmtId="0" fontId="31" fillId="24" borderId="7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32" fillId="0" borderId="8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49" fontId="1" fillId="24" borderId="7" xfId="0" applyNumberFormat="1" applyFont="1" applyFill="1" applyBorder="1" applyAlignment="1">
      <alignment horizontal="center" vertical="center"/>
    </xf>
    <xf numFmtId="49" fontId="1" fillId="24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35" fillId="0" borderId="7" xfId="48" applyNumberFormat="1" applyFont="1" applyFill="1" applyBorder="1" applyAlignment="1">
      <alignment horizontal="center" vertical="center"/>
    </xf>
    <xf numFmtId="3" fontId="35" fillId="24" borderId="7" xfId="48" applyNumberFormat="1" applyFont="1" applyFill="1" applyBorder="1" applyAlignment="1">
      <alignment horizontal="center" vertical="center"/>
    </xf>
    <xf numFmtId="3" fontId="36" fillId="0" borderId="7" xfId="48" applyNumberFormat="1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0" fillId="0" borderId="7" xfId="0" applyFont="1" applyFill="1" applyBorder="1" applyAlignment="1">
      <alignment horizontal="justify" vertical="center" wrapText="1"/>
    </xf>
    <xf numFmtId="0" fontId="1" fillId="24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24" fillId="24" borderId="7" xfId="0" applyNumberFormat="1" applyFont="1" applyFill="1" applyBorder="1" applyAlignment="1">
      <alignment horizontal="center" vertical="center"/>
    </xf>
    <xf numFmtId="49" fontId="24" fillId="24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</xf>
    <xf numFmtId="0" fontId="27" fillId="24" borderId="7" xfId="0" applyNumberFormat="1" applyFont="1" applyFill="1" applyBorder="1" applyAlignment="1" applyProtection="1">
      <alignment horizontal="center" vertical="center" wrapText="1"/>
    </xf>
    <xf numFmtId="0" fontId="33" fillId="24" borderId="0" xfId="0" applyNumberFormat="1" applyFont="1" applyFill="1" applyBorder="1" applyAlignment="1" applyProtection="1">
      <alignment horizontal="left" vertical="center" wrapText="1"/>
    </xf>
    <xf numFmtId="0" fontId="14" fillId="24" borderId="7" xfId="0" applyNumberFormat="1" applyFont="1" applyFill="1" applyBorder="1" applyAlignment="1" applyProtection="1">
      <alignment horizontal="center" vertical="center" wrapText="1"/>
    </xf>
    <xf numFmtId="0" fontId="19" fillId="24" borderId="7" xfId="0" applyNumberFormat="1" applyFont="1" applyFill="1" applyBorder="1" applyAlignment="1" applyProtection="1">
      <alignment horizontal="center" vertical="center" wrapText="1"/>
    </xf>
    <xf numFmtId="0" fontId="23" fillId="24" borderId="7" xfId="0" applyNumberFormat="1" applyFont="1" applyFill="1" applyBorder="1" applyAlignment="1" applyProtection="1">
      <alignment horizontal="center" vertical="center" wrapText="1"/>
    </xf>
    <xf numFmtId="0" fontId="33" fillId="0" borderId="9" xfId="0" applyNumberFormat="1" applyFont="1" applyFill="1" applyBorder="1" applyAlignment="1" applyProtection="1">
      <alignment horizontal="left" vertical="center" wrapText="1"/>
    </xf>
    <xf numFmtId="0" fontId="33" fillId="0" borderId="13" xfId="0" applyNumberFormat="1" applyFont="1" applyFill="1" applyBorder="1" applyAlignment="1" applyProtection="1">
      <alignment horizontal="left" vertical="center" wrapText="1"/>
    </xf>
    <xf numFmtId="0" fontId="33" fillId="0" borderId="8" xfId="0" applyNumberFormat="1" applyFont="1" applyFill="1" applyBorder="1" applyAlignment="1" applyProtection="1">
      <alignment horizontal="left" vertical="center" wrapText="1"/>
    </xf>
    <xf numFmtId="0" fontId="33" fillId="0" borderId="7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Alignment="1" applyProtection="1">
      <alignment horizontal="left" vertical="top"/>
    </xf>
    <xf numFmtId="0" fontId="24" fillId="0" borderId="0" xfId="0" applyNumberFormat="1" applyFont="1" applyFill="1" applyAlignment="1" applyProtection="1">
      <alignment horizontal="center" vertical="center" wrapText="1"/>
    </xf>
    <xf numFmtId="0" fontId="33" fillId="24" borderId="7" xfId="0" applyNumberFormat="1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showZeros="0" tabSelected="1" view="pageBreakPreview" topLeftCell="F1" zoomScale="90" zoomScaleSheetLayoutView="90" workbookViewId="0">
      <selection activeCell="B4" sqref="B4:R5"/>
    </sheetView>
  </sheetViews>
  <sheetFormatPr defaultColWidth="9.1640625" defaultRowHeight="12.75"/>
  <cols>
    <col min="1" max="1" width="8.5" style="3" customWidth="1"/>
    <col min="2" max="2" width="11.1640625" style="6" customWidth="1"/>
    <col min="3" max="3" width="8" style="6" customWidth="1"/>
    <col min="4" max="4" width="8.5" style="6" customWidth="1"/>
    <col min="5" max="5" width="69.6640625" style="4" customWidth="1"/>
    <col min="6" max="6" width="16.5" style="4" customWidth="1"/>
    <col min="7" max="7" width="14.83203125" style="4" customWidth="1"/>
    <col min="8" max="9" width="14.1640625" style="4" customWidth="1"/>
    <col min="10" max="10" width="12.6640625" style="4" customWidth="1"/>
    <col min="11" max="12" width="13.83203125" style="4" customWidth="1"/>
    <col min="13" max="13" width="13.5" style="4" customWidth="1"/>
    <col min="14" max="14" width="12.6640625" style="4" customWidth="1"/>
    <col min="15" max="15" width="13.83203125" style="4" customWidth="1"/>
    <col min="16" max="16" width="14.1640625" style="4" customWidth="1"/>
    <col min="17" max="17" width="17.33203125" style="4" customWidth="1"/>
    <col min="18" max="18" width="14.6640625" style="4" customWidth="1"/>
    <col min="19" max="16384" width="9.1640625" style="3"/>
  </cols>
  <sheetData>
    <row r="1" spans="1:19" s="5" customFormat="1" ht="18.7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9" ht="66" customHeight="1">
      <c r="E2" s="2"/>
      <c r="F2" s="1"/>
      <c r="G2" s="1"/>
      <c r="H2" s="1"/>
      <c r="I2" s="1"/>
      <c r="J2" s="1"/>
      <c r="K2" s="1"/>
      <c r="L2" s="1"/>
      <c r="M2" s="1"/>
      <c r="N2" s="66" t="s">
        <v>71</v>
      </c>
      <c r="O2" s="66"/>
      <c r="P2" s="66"/>
      <c r="Q2" s="66"/>
      <c r="R2" s="66"/>
      <c r="S2" s="66"/>
    </row>
    <row r="3" spans="1:19" ht="19.5" customHeight="1">
      <c r="B3" s="53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9" ht="17.25" customHeight="1">
      <c r="B4" s="54" t="s">
        <v>58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9" ht="21.7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9" ht="21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2</v>
      </c>
    </row>
    <row r="7" spans="1:19" s="8" customFormat="1" ht="21.75" customHeight="1">
      <c r="A7" s="68" t="s">
        <v>55</v>
      </c>
      <c r="B7" s="56" t="s">
        <v>11</v>
      </c>
      <c r="C7" s="56" t="s">
        <v>25</v>
      </c>
      <c r="D7" s="56" t="s">
        <v>29</v>
      </c>
      <c r="E7" s="59" t="s">
        <v>26</v>
      </c>
      <c r="F7" s="60" t="s">
        <v>13</v>
      </c>
      <c r="G7" s="60"/>
      <c r="H7" s="60"/>
      <c r="I7" s="60"/>
      <c r="J7" s="60"/>
      <c r="K7" s="60" t="s">
        <v>14</v>
      </c>
      <c r="L7" s="60"/>
      <c r="M7" s="60"/>
      <c r="N7" s="60"/>
      <c r="O7" s="60"/>
      <c r="P7" s="60"/>
      <c r="Q7" s="60"/>
      <c r="R7" s="60" t="s">
        <v>15</v>
      </c>
    </row>
    <row r="8" spans="1:19" s="8" customFormat="1" ht="16.5" customHeight="1">
      <c r="A8" s="69"/>
      <c r="B8" s="56"/>
      <c r="C8" s="56"/>
      <c r="D8" s="56"/>
      <c r="E8" s="58"/>
      <c r="F8" s="58" t="s">
        <v>16</v>
      </c>
      <c r="G8" s="55" t="s">
        <v>17</v>
      </c>
      <c r="H8" s="58" t="s">
        <v>18</v>
      </c>
      <c r="I8" s="58"/>
      <c r="J8" s="55" t="s">
        <v>19</v>
      </c>
      <c r="K8" s="58" t="s">
        <v>16</v>
      </c>
      <c r="L8" s="55" t="s">
        <v>17</v>
      </c>
      <c r="M8" s="58" t="s">
        <v>18</v>
      </c>
      <c r="N8" s="58"/>
      <c r="O8" s="55" t="s">
        <v>19</v>
      </c>
      <c r="P8" s="59" t="s">
        <v>22</v>
      </c>
      <c r="Q8" s="9" t="s">
        <v>18</v>
      </c>
      <c r="R8" s="60"/>
    </row>
    <row r="9" spans="1:19" s="8" customFormat="1" ht="20.25" customHeight="1">
      <c r="A9" s="69"/>
      <c r="B9" s="56"/>
      <c r="C9" s="56"/>
      <c r="D9" s="56"/>
      <c r="E9" s="58"/>
      <c r="F9" s="58"/>
      <c r="G9" s="55"/>
      <c r="H9" s="58" t="s">
        <v>20</v>
      </c>
      <c r="I9" s="58" t="s">
        <v>21</v>
      </c>
      <c r="J9" s="55"/>
      <c r="K9" s="58"/>
      <c r="L9" s="55"/>
      <c r="M9" s="58" t="s">
        <v>20</v>
      </c>
      <c r="N9" s="58" t="s">
        <v>21</v>
      </c>
      <c r="O9" s="55"/>
      <c r="P9" s="59"/>
      <c r="Q9" s="59" t="s">
        <v>28</v>
      </c>
      <c r="R9" s="60"/>
    </row>
    <row r="10" spans="1:19" s="8" customFormat="1" ht="113.25" customHeight="1">
      <c r="A10" s="70"/>
      <c r="B10" s="56"/>
      <c r="C10" s="56"/>
      <c r="D10" s="56"/>
      <c r="E10" s="58"/>
      <c r="F10" s="58"/>
      <c r="G10" s="55"/>
      <c r="H10" s="58"/>
      <c r="I10" s="58"/>
      <c r="J10" s="55"/>
      <c r="K10" s="58"/>
      <c r="L10" s="55"/>
      <c r="M10" s="58"/>
      <c r="N10" s="58"/>
      <c r="O10" s="55"/>
      <c r="P10" s="59"/>
      <c r="Q10" s="59"/>
      <c r="R10" s="60"/>
    </row>
    <row r="11" spans="1:19" s="8" customFormat="1" ht="19.5" customHeight="1">
      <c r="A11" s="41">
        <v>1</v>
      </c>
      <c r="B11" s="45">
        <v>2</v>
      </c>
      <c r="C11" s="45">
        <f>B11+1</f>
        <v>3</v>
      </c>
      <c r="D11" s="45">
        <f t="shared" ref="D11:R11" si="0">C11+1</f>
        <v>4</v>
      </c>
      <c r="E11" s="45">
        <f t="shared" si="0"/>
        <v>5</v>
      </c>
      <c r="F11" s="45">
        <f t="shared" si="0"/>
        <v>6</v>
      </c>
      <c r="G11" s="45">
        <f t="shared" si="0"/>
        <v>7</v>
      </c>
      <c r="H11" s="45">
        <f t="shared" si="0"/>
        <v>8</v>
      </c>
      <c r="I11" s="45">
        <f t="shared" si="0"/>
        <v>9</v>
      </c>
      <c r="J11" s="45">
        <f t="shared" si="0"/>
        <v>10</v>
      </c>
      <c r="K11" s="45">
        <f t="shared" si="0"/>
        <v>11</v>
      </c>
      <c r="L11" s="45">
        <f t="shared" si="0"/>
        <v>12</v>
      </c>
      <c r="M11" s="45">
        <f t="shared" si="0"/>
        <v>13</v>
      </c>
      <c r="N11" s="45">
        <f t="shared" si="0"/>
        <v>14</v>
      </c>
      <c r="O11" s="45">
        <f t="shared" si="0"/>
        <v>15</v>
      </c>
      <c r="P11" s="45">
        <f t="shared" si="0"/>
        <v>16</v>
      </c>
      <c r="Q11" s="45">
        <f t="shared" si="0"/>
        <v>17</v>
      </c>
      <c r="R11" s="45">
        <f t="shared" si="0"/>
        <v>18</v>
      </c>
    </row>
    <row r="12" spans="1:19" s="8" customFormat="1" ht="23.25" customHeight="1">
      <c r="A12" s="67" t="s">
        <v>35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9" s="8" customFormat="1" ht="47.25" customHeight="1">
      <c r="A13" s="61" t="s">
        <v>57</v>
      </c>
      <c r="B13" s="62"/>
      <c r="C13" s="62"/>
      <c r="D13" s="62"/>
      <c r="E13" s="63"/>
      <c r="F13" s="38">
        <f>F14</f>
        <v>0</v>
      </c>
      <c r="G13" s="38">
        <f t="shared" ref="G13:R15" si="1">G14</f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2000000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2000000</v>
      </c>
      <c r="P13" s="38">
        <f t="shared" si="1"/>
        <v>2000000</v>
      </c>
      <c r="Q13" s="38">
        <f t="shared" si="1"/>
        <v>2000000</v>
      </c>
      <c r="R13" s="38">
        <f>F13+K13</f>
        <v>2000000</v>
      </c>
    </row>
    <row r="14" spans="1:19" s="8" customFormat="1" ht="27" customHeight="1">
      <c r="A14" s="18"/>
      <c r="B14" s="27" t="s">
        <v>0</v>
      </c>
      <c r="C14" s="34">
        <v>24</v>
      </c>
      <c r="D14" s="28"/>
      <c r="E14" s="29" t="s">
        <v>1</v>
      </c>
      <c r="F14" s="38">
        <f>F15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2000000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2000000</v>
      </c>
      <c r="P14" s="38">
        <f t="shared" si="1"/>
        <v>2000000</v>
      </c>
      <c r="Q14" s="38">
        <f t="shared" si="1"/>
        <v>2000000</v>
      </c>
      <c r="R14" s="38">
        <f t="shared" ref="R14:R25" si="2">F14+K14</f>
        <v>2000000</v>
      </c>
    </row>
    <row r="15" spans="1:19" s="8" customFormat="1" ht="30" customHeight="1">
      <c r="A15" s="21"/>
      <c r="B15" s="27" t="s">
        <v>3</v>
      </c>
      <c r="C15" s="34">
        <v>24</v>
      </c>
      <c r="D15" s="28"/>
      <c r="E15" s="29" t="s">
        <v>27</v>
      </c>
      <c r="F15" s="38">
        <f>F16</f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2000000</v>
      </c>
      <c r="L15" s="38">
        <f t="shared" si="1"/>
        <v>0</v>
      </c>
      <c r="M15" s="38">
        <f t="shared" si="1"/>
        <v>0</v>
      </c>
      <c r="N15" s="38">
        <f t="shared" si="1"/>
        <v>0</v>
      </c>
      <c r="O15" s="38">
        <f t="shared" si="1"/>
        <v>2000000</v>
      </c>
      <c r="P15" s="40">
        <f t="shared" si="1"/>
        <v>2000000</v>
      </c>
      <c r="Q15" s="40">
        <f t="shared" si="1"/>
        <v>2000000</v>
      </c>
      <c r="R15" s="38">
        <f t="shared" si="1"/>
        <v>2000000</v>
      </c>
    </row>
    <row r="16" spans="1:19" s="8" customFormat="1" ht="38.25" customHeight="1">
      <c r="A16" s="30" t="s">
        <v>39</v>
      </c>
      <c r="B16" s="31" t="s">
        <v>40</v>
      </c>
      <c r="C16" s="32">
        <v>6310</v>
      </c>
      <c r="D16" s="31" t="s">
        <v>24</v>
      </c>
      <c r="E16" s="37" t="s">
        <v>23</v>
      </c>
      <c r="F16" s="38"/>
      <c r="G16" s="38"/>
      <c r="H16" s="40"/>
      <c r="I16" s="38"/>
      <c r="J16" s="38"/>
      <c r="K16" s="39">
        <f>L16+O16</f>
        <v>2000000</v>
      </c>
      <c r="L16" s="38"/>
      <c r="M16" s="38"/>
      <c r="N16" s="38"/>
      <c r="O16" s="38">
        <v>2000000</v>
      </c>
      <c r="P16" s="40">
        <v>2000000</v>
      </c>
      <c r="Q16" s="40">
        <v>2000000</v>
      </c>
      <c r="R16" s="38">
        <f t="shared" si="2"/>
        <v>2000000</v>
      </c>
    </row>
    <row r="17" spans="1:18" s="8" customFormat="1" ht="39.75" customHeight="1">
      <c r="A17" s="64" t="s">
        <v>56</v>
      </c>
      <c r="B17" s="64"/>
      <c r="C17" s="64"/>
      <c r="D17" s="64"/>
      <c r="E17" s="64"/>
      <c r="F17" s="38">
        <f t="shared" ref="F17:Q17" si="3">F19+F31</f>
        <v>70000</v>
      </c>
      <c r="G17" s="38">
        <f t="shared" si="3"/>
        <v>70000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-70000</v>
      </c>
      <c r="L17" s="38">
        <f t="shared" si="3"/>
        <v>31729</v>
      </c>
      <c r="M17" s="38">
        <f t="shared" si="3"/>
        <v>0</v>
      </c>
      <c r="N17" s="38">
        <f t="shared" si="3"/>
        <v>0</v>
      </c>
      <c r="O17" s="38">
        <f t="shared" si="3"/>
        <v>-101729</v>
      </c>
      <c r="P17" s="38">
        <f t="shared" si="3"/>
        <v>-70000</v>
      </c>
      <c r="Q17" s="38">
        <f t="shared" si="3"/>
        <v>-70000</v>
      </c>
      <c r="R17" s="38">
        <f t="shared" si="2"/>
        <v>0</v>
      </c>
    </row>
    <row r="18" spans="1:18" s="8" customFormat="1" ht="24" customHeight="1">
      <c r="A18" s="23"/>
      <c r="B18" s="13" t="s">
        <v>8</v>
      </c>
      <c r="C18" s="13" t="s">
        <v>9</v>
      </c>
      <c r="D18" s="13"/>
      <c r="E18" s="14" t="s">
        <v>4</v>
      </c>
      <c r="F18" s="38">
        <f>F19</f>
        <v>70000</v>
      </c>
      <c r="G18" s="38">
        <f t="shared" ref="G18:Q18" si="4">G19</f>
        <v>70000</v>
      </c>
      <c r="H18" s="38">
        <f t="shared" si="4"/>
        <v>0</v>
      </c>
      <c r="I18" s="38">
        <f t="shared" si="4"/>
        <v>0</v>
      </c>
      <c r="J18" s="38">
        <f t="shared" si="4"/>
        <v>0</v>
      </c>
      <c r="K18" s="38">
        <f t="shared" si="4"/>
        <v>-458471</v>
      </c>
      <c r="L18" s="38">
        <f t="shared" si="4"/>
        <v>31729</v>
      </c>
      <c r="M18" s="38">
        <f t="shared" si="4"/>
        <v>0</v>
      </c>
      <c r="N18" s="38">
        <f t="shared" si="4"/>
        <v>0</v>
      </c>
      <c r="O18" s="38">
        <f t="shared" si="4"/>
        <v>-490200</v>
      </c>
      <c r="P18" s="38">
        <f t="shared" si="4"/>
        <v>-458471</v>
      </c>
      <c r="Q18" s="38">
        <f t="shared" si="4"/>
        <v>-229969</v>
      </c>
      <c r="R18" s="38">
        <f t="shared" si="2"/>
        <v>-388471</v>
      </c>
    </row>
    <row r="19" spans="1:18" s="8" customFormat="1" ht="24.75" customHeight="1">
      <c r="A19" s="24"/>
      <c r="B19" s="13" t="s">
        <v>30</v>
      </c>
      <c r="C19" s="13" t="s">
        <v>9</v>
      </c>
      <c r="D19" s="13"/>
      <c r="E19" s="44" t="s">
        <v>5</v>
      </c>
      <c r="F19" s="38">
        <f>F20+F21+F22+F23+F24+F25</f>
        <v>70000</v>
      </c>
      <c r="G19" s="38">
        <f t="shared" ref="G19:Q19" si="5">G20+G21+G22+G23+G24+G25</f>
        <v>70000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-458471</v>
      </c>
      <c r="L19" s="38">
        <f t="shared" si="5"/>
        <v>31729</v>
      </c>
      <c r="M19" s="38">
        <f t="shared" si="5"/>
        <v>0</v>
      </c>
      <c r="N19" s="38">
        <f t="shared" si="5"/>
        <v>0</v>
      </c>
      <c r="O19" s="38">
        <f t="shared" si="5"/>
        <v>-490200</v>
      </c>
      <c r="P19" s="38">
        <f t="shared" si="5"/>
        <v>-458471</v>
      </c>
      <c r="Q19" s="38">
        <f t="shared" si="5"/>
        <v>-229969</v>
      </c>
      <c r="R19" s="38">
        <f t="shared" si="2"/>
        <v>-388471</v>
      </c>
    </row>
    <row r="20" spans="1:18" s="8" customFormat="1" ht="54.75" customHeight="1">
      <c r="A20" s="50" t="s">
        <v>66</v>
      </c>
      <c r="B20" s="51" t="s">
        <v>67</v>
      </c>
      <c r="C20" s="52" t="s">
        <v>70</v>
      </c>
      <c r="D20" s="31" t="s">
        <v>68</v>
      </c>
      <c r="E20" s="36" t="s">
        <v>69</v>
      </c>
      <c r="F20" s="38"/>
      <c r="G20" s="38"/>
      <c r="H20" s="38"/>
      <c r="I20" s="38"/>
      <c r="J20" s="38"/>
      <c r="K20" s="39">
        <f t="shared" ref="K20:K25" si="6">L20+O20</f>
        <v>-10753</v>
      </c>
      <c r="L20" s="38"/>
      <c r="M20" s="38"/>
      <c r="N20" s="38"/>
      <c r="O20" s="40">
        <v>-10753</v>
      </c>
      <c r="P20" s="40">
        <v>-10753</v>
      </c>
      <c r="Q20" s="40">
        <v>-10753</v>
      </c>
      <c r="R20" s="38">
        <f t="shared" si="2"/>
        <v>-10753</v>
      </c>
    </row>
    <row r="21" spans="1:18" s="8" customFormat="1" ht="45" customHeight="1">
      <c r="A21" s="30" t="s">
        <v>59</v>
      </c>
      <c r="B21" s="31" t="s">
        <v>62</v>
      </c>
      <c r="C21" s="32">
        <v>3202</v>
      </c>
      <c r="D21" s="31" t="s">
        <v>60</v>
      </c>
      <c r="E21" s="47" t="s">
        <v>61</v>
      </c>
      <c r="F21" s="38">
        <v>50000</v>
      </c>
      <c r="G21" s="40">
        <v>50000</v>
      </c>
      <c r="H21" s="38"/>
      <c r="I21" s="38"/>
      <c r="J21" s="38"/>
      <c r="K21" s="39">
        <f t="shared" si="6"/>
        <v>0</v>
      </c>
      <c r="L21" s="38"/>
      <c r="M21" s="38"/>
      <c r="N21" s="40"/>
      <c r="O21" s="40"/>
      <c r="P21" s="40"/>
      <c r="Q21" s="40"/>
      <c r="R21" s="38">
        <f t="shared" si="2"/>
        <v>50000</v>
      </c>
    </row>
    <row r="22" spans="1:18" s="8" customFormat="1" ht="41.25" customHeight="1">
      <c r="A22" s="41">
        <v>100302</v>
      </c>
      <c r="B22" s="31" t="s">
        <v>53</v>
      </c>
      <c r="C22" s="32">
        <v>6130</v>
      </c>
      <c r="D22" s="31" t="s">
        <v>45</v>
      </c>
      <c r="E22" s="37" t="s">
        <v>54</v>
      </c>
      <c r="F22" s="38"/>
      <c r="G22" s="40"/>
      <c r="H22" s="38"/>
      <c r="I22" s="38"/>
      <c r="J22" s="38"/>
      <c r="K22" s="39">
        <f t="shared" si="6"/>
        <v>0</v>
      </c>
      <c r="L22" s="40"/>
      <c r="M22" s="40"/>
      <c r="N22" s="40"/>
      <c r="O22" s="40"/>
      <c r="P22" s="40"/>
      <c r="Q22" s="40">
        <v>339990</v>
      </c>
      <c r="R22" s="38">
        <f t="shared" si="2"/>
        <v>0</v>
      </c>
    </row>
    <row r="23" spans="1:18" s="8" customFormat="1" ht="46.5" customHeight="1">
      <c r="A23" s="41">
        <v>150121</v>
      </c>
      <c r="B23" s="31" t="s">
        <v>44</v>
      </c>
      <c r="C23" s="32">
        <v>6400</v>
      </c>
      <c r="D23" s="31" t="s">
        <v>45</v>
      </c>
      <c r="E23" s="37" t="s">
        <v>46</v>
      </c>
      <c r="F23" s="38"/>
      <c r="G23" s="38"/>
      <c r="H23" s="38"/>
      <c r="I23" s="38"/>
      <c r="J23" s="38"/>
      <c r="K23" s="39">
        <f t="shared" si="6"/>
        <v>-633927</v>
      </c>
      <c r="L23" s="40"/>
      <c r="M23" s="40"/>
      <c r="N23" s="40"/>
      <c r="O23" s="40">
        <v>-633927</v>
      </c>
      <c r="P23" s="40">
        <v>-633927</v>
      </c>
      <c r="Q23" s="40">
        <v>-751927</v>
      </c>
      <c r="R23" s="38">
        <f t="shared" si="2"/>
        <v>-633927</v>
      </c>
    </row>
    <row r="24" spans="1:18" s="8" customFormat="1" ht="27" customHeight="1">
      <c r="A24" s="41">
        <v>170703</v>
      </c>
      <c r="B24" s="31" t="s">
        <v>47</v>
      </c>
      <c r="C24" s="32">
        <v>6650</v>
      </c>
      <c r="D24" s="31" t="s">
        <v>48</v>
      </c>
      <c r="E24" s="37" t="s">
        <v>49</v>
      </c>
      <c r="F24" s="38"/>
      <c r="G24" s="38"/>
      <c r="H24" s="38"/>
      <c r="I24" s="38"/>
      <c r="J24" s="38"/>
      <c r="K24" s="39">
        <f t="shared" si="6"/>
        <v>154480</v>
      </c>
      <c r="L24" s="40"/>
      <c r="M24" s="40"/>
      <c r="N24" s="40"/>
      <c r="O24" s="40">
        <v>154480</v>
      </c>
      <c r="P24" s="40">
        <v>154480</v>
      </c>
      <c r="Q24" s="40">
        <v>192721</v>
      </c>
      <c r="R24" s="38">
        <f t="shared" si="2"/>
        <v>154480</v>
      </c>
    </row>
    <row r="25" spans="1:18" s="8" customFormat="1" ht="24" customHeight="1">
      <c r="A25" s="41">
        <v>250404</v>
      </c>
      <c r="B25" s="31" t="s">
        <v>50</v>
      </c>
      <c r="C25" s="32">
        <v>8600</v>
      </c>
      <c r="D25" s="42" t="s">
        <v>51</v>
      </c>
      <c r="E25" s="43" t="s">
        <v>52</v>
      </c>
      <c r="F25" s="38">
        <v>20000</v>
      </c>
      <c r="G25" s="40">
        <v>20000</v>
      </c>
      <c r="H25" s="38"/>
      <c r="I25" s="38"/>
      <c r="J25" s="38"/>
      <c r="K25" s="39">
        <f t="shared" si="6"/>
        <v>31729</v>
      </c>
      <c r="L25" s="40">
        <v>31729</v>
      </c>
      <c r="M25" s="40"/>
      <c r="N25" s="40"/>
      <c r="O25" s="40"/>
      <c r="P25" s="40">
        <v>31729</v>
      </c>
      <c r="Q25" s="40"/>
      <c r="R25" s="38">
        <f t="shared" si="2"/>
        <v>51729</v>
      </c>
    </row>
    <row r="26" spans="1:18" s="8" customFormat="1" ht="24" customHeight="1">
      <c r="A26" s="68" t="s">
        <v>55</v>
      </c>
      <c r="B26" s="56" t="s">
        <v>11</v>
      </c>
      <c r="C26" s="56" t="s">
        <v>25</v>
      </c>
      <c r="D26" s="56" t="s">
        <v>29</v>
      </c>
      <c r="E26" s="59" t="s">
        <v>26</v>
      </c>
      <c r="F26" s="60" t="s">
        <v>13</v>
      </c>
      <c r="G26" s="60"/>
      <c r="H26" s="60"/>
      <c r="I26" s="60"/>
      <c r="J26" s="60"/>
      <c r="K26" s="60" t="s">
        <v>14</v>
      </c>
      <c r="L26" s="60"/>
      <c r="M26" s="60"/>
      <c r="N26" s="60"/>
      <c r="O26" s="60"/>
      <c r="P26" s="60"/>
      <c r="Q26" s="60"/>
      <c r="R26" s="60" t="s">
        <v>15</v>
      </c>
    </row>
    <row r="27" spans="1:18" s="8" customFormat="1" ht="24" customHeight="1">
      <c r="A27" s="69"/>
      <c r="B27" s="56"/>
      <c r="C27" s="56"/>
      <c r="D27" s="56"/>
      <c r="E27" s="58"/>
      <c r="F27" s="58" t="s">
        <v>16</v>
      </c>
      <c r="G27" s="55" t="s">
        <v>17</v>
      </c>
      <c r="H27" s="58" t="s">
        <v>18</v>
      </c>
      <c r="I27" s="58"/>
      <c r="J27" s="55" t="s">
        <v>19</v>
      </c>
      <c r="K27" s="58" t="s">
        <v>16</v>
      </c>
      <c r="L27" s="55" t="s">
        <v>17</v>
      </c>
      <c r="M27" s="58" t="s">
        <v>18</v>
      </c>
      <c r="N27" s="58"/>
      <c r="O27" s="55" t="s">
        <v>19</v>
      </c>
      <c r="P27" s="59" t="s">
        <v>22</v>
      </c>
      <c r="Q27" s="9" t="s">
        <v>18</v>
      </c>
      <c r="R27" s="60"/>
    </row>
    <row r="28" spans="1:18" s="8" customFormat="1" ht="24" customHeight="1">
      <c r="A28" s="69"/>
      <c r="B28" s="56"/>
      <c r="C28" s="56"/>
      <c r="D28" s="56"/>
      <c r="E28" s="58"/>
      <c r="F28" s="58"/>
      <c r="G28" s="55"/>
      <c r="H28" s="58" t="s">
        <v>20</v>
      </c>
      <c r="I28" s="58" t="s">
        <v>21</v>
      </c>
      <c r="J28" s="55"/>
      <c r="K28" s="58"/>
      <c r="L28" s="55"/>
      <c r="M28" s="58" t="s">
        <v>20</v>
      </c>
      <c r="N28" s="58" t="s">
        <v>21</v>
      </c>
      <c r="O28" s="55"/>
      <c r="P28" s="59"/>
      <c r="Q28" s="59" t="s">
        <v>28</v>
      </c>
      <c r="R28" s="60"/>
    </row>
    <row r="29" spans="1:18" s="8" customFormat="1" ht="102" customHeight="1">
      <c r="A29" s="70"/>
      <c r="B29" s="56"/>
      <c r="C29" s="56"/>
      <c r="D29" s="56"/>
      <c r="E29" s="58"/>
      <c r="F29" s="58"/>
      <c r="G29" s="55"/>
      <c r="H29" s="58"/>
      <c r="I29" s="58"/>
      <c r="J29" s="55"/>
      <c r="K29" s="58"/>
      <c r="L29" s="55"/>
      <c r="M29" s="58"/>
      <c r="N29" s="58"/>
      <c r="O29" s="55"/>
      <c r="P29" s="59"/>
      <c r="Q29" s="59"/>
      <c r="R29" s="60"/>
    </row>
    <row r="30" spans="1:18" s="8" customFormat="1" ht="31.5" customHeight="1">
      <c r="A30" s="41">
        <v>1</v>
      </c>
      <c r="B30" s="45">
        <v>2</v>
      </c>
      <c r="C30" s="45">
        <f t="shared" ref="C30:R30" si="7">B30+1</f>
        <v>3</v>
      </c>
      <c r="D30" s="45">
        <f t="shared" si="7"/>
        <v>4</v>
      </c>
      <c r="E30" s="45">
        <f t="shared" si="7"/>
        <v>5</v>
      </c>
      <c r="F30" s="45">
        <f t="shared" si="7"/>
        <v>6</v>
      </c>
      <c r="G30" s="45">
        <f t="shared" si="7"/>
        <v>7</v>
      </c>
      <c r="H30" s="45">
        <f t="shared" si="7"/>
        <v>8</v>
      </c>
      <c r="I30" s="45">
        <f t="shared" si="7"/>
        <v>9</v>
      </c>
      <c r="J30" s="45">
        <f t="shared" si="7"/>
        <v>10</v>
      </c>
      <c r="K30" s="45">
        <f t="shared" si="7"/>
        <v>11</v>
      </c>
      <c r="L30" s="45">
        <f t="shared" si="7"/>
        <v>12</v>
      </c>
      <c r="M30" s="45">
        <f t="shared" si="7"/>
        <v>13</v>
      </c>
      <c r="N30" s="45">
        <f t="shared" si="7"/>
        <v>14</v>
      </c>
      <c r="O30" s="45">
        <f t="shared" si="7"/>
        <v>15</v>
      </c>
      <c r="P30" s="45">
        <f t="shared" si="7"/>
        <v>16</v>
      </c>
      <c r="Q30" s="45">
        <f t="shared" si="7"/>
        <v>17</v>
      </c>
      <c r="R30" s="45">
        <f t="shared" si="7"/>
        <v>18</v>
      </c>
    </row>
    <row r="31" spans="1:18" s="8" customFormat="1" ht="27" customHeight="1">
      <c r="A31" s="18"/>
      <c r="B31" s="19">
        <v>1000000</v>
      </c>
      <c r="C31" s="19">
        <v>10</v>
      </c>
      <c r="D31" s="13"/>
      <c r="E31" s="20" t="s">
        <v>6</v>
      </c>
      <c r="F31" s="38">
        <f>F32</f>
        <v>0</v>
      </c>
      <c r="G31" s="38">
        <f t="shared" ref="G31:Q31" si="8">G32</f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388471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388471</v>
      </c>
      <c r="P31" s="38">
        <f t="shared" si="8"/>
        <v>388471</v>
      </c>
      <c r="Q31" s="38">
        <f t="shared" si="8"/>
        <v>159969</v>
      </c>
      <c r="R31" s="38">
        <f t="shared" ref="R31:R38" si="9">F31+K31</f>
        <v>388471</v>
      </c>
    </row>
    <row r="32" spans="1:18" s="8" customFormat="1" ht="27" customHeight="1">
      <c r="A32" s="21"/>
      <c r="B32" s="19">
        <v>1000000</v>
      </c>
      <c r="C32" s="19">
        <v>10</v>
      </c>
      <c r="D32" s="13"/>
      <c r="E32" s="20" t="s">
        <v>7</v>
      </c>
      <c r="F32" s="38">
        <f>F33+F34+F35+F36+F37</f>
        <v>0</v>
      </c>
      <c r="G32" s="38">
        <f t="shared" ref="G32:R32" si="10">G33+G34+G35+G36+G37</f>
        <v>0</v>
      </c>
      <c r="H32" s="38">
        <f t="shared" si="10"/>
        <v>0</v>
      </c>
      <c r="I32" s="38">
        <f t="shared" si="10"/>
        <v>0</v>
      </c>
      <c r="J32" s="38">
        <f t="shared" si="10"/>
        <v>0</v>
      </c>
      <c r="K32" s="38">
        <f t="shared" si="10"/>
        <v>388471</v>
      </c>
      <c r="L32" s="38">
        <f t="shared" si="10"/>
        <v>0</v>
      </c>
      <c r="M32" s="38">
        <f t="shared" si="10"/>
        <v>0</v>
      </c>
      <c r="N32" s="38">
        <f t="shared" si="10"/>
        <v>0</v>
      </c>
      <c r="O32" s="38">
        <f t="shared" si="10"/>
        <v>388471</v>
      </c>
      <c r="P32" s="38">
        <f t="shared" si="10"/>
        <v>388471</v>
      </c>
      <c r="Q32" s="38">
        <f t="shared" si="10"/>
        <v>159969</v>
      </c>
      <c r="R32" s="38">
        <f t="shared" si="10"/>
        <v>388471</v>
      </c>
    </row>
    <row r="33" spans="1:19" s="8" customFormat="1" ht="45.75" customHeight="1">
      <c r="A33" s="30" t="s">
        <v>12</v>
      </c>
      <c r="B33" s="35">
        <v>1011020</v>
      </c>
      <c r="C33" s="36">
        <v>1020</v>
      </c>
      <c r="D33" s="31" t="s">
        <v>31</v>
      </c>
      <c r="E33" s="37" t="s">
        <v>32</v>
      </c>
      <c r="F33" s="38"/>
      <c r="G33" s="40"/>
      <c r="H33" s="38"/>
      <c r="I33" s="38"/>
      <c r="J33" s="38"/>
      <c r="K33" s="39">
        <f>L33+O33</f>
        <v>-2000</v>
      </c>
      <c r="L33" s="40"/>
      <c r="M33" s="40"/>
      <c r="N33" s="40"/>
      <c r="O33" s="40">
        <v>-2000</v>
      </c>
      <c r="P33" s="40">
        <v>-2000</v>
      </c>
      <c r="Q33" s="40">
        <v>-2000</v>
      </c>
      <c r="R33" s="38">
        <f t="shared" si="9"/>
        <v>-2000</v>
      </c>
    </row>
    <row r="34" spans="1:19" s="8" customFormat="1" ht="33" customHeight="1">
      <c r="A34" s="30" t="s">
        <v>37</v>
      </c>
      <c r="B34" s="35">
        <v>1011190</v>
      </c>
      <c r="C34" s="36">
        <v>1190</v>
      </c>
      <c r="D34" s="31" t="s">
        <v>36</v>
      </c>
      <c r="E34" s="37" t="s">
        <v>38</v>
      </c>
      <c r="F34" s="38"/>
      <c r="G34" s="40"/>
      <c r="H34" s="40"/>
      <c r="I34" s="40"/>
      <c r="J34" s="40"/>
      <c r="K34" s="39">
        <f>L34+O34</f>
        <v>-2070</v>
      </c>
      <c r="L34" s="40"/>
      <c r="M34" s="40"/>
      <c r="N34" s="40"/>
      <c r="O34" s="40">
        <v>-2070</v>
      </c>
      <c r="P34" s="40">
        <v>-2070</v>
      </c>
      <c r="Q34" s="40">
        <v>-2070</v>
      </c>
      <c r="R34" s="38">
        <f t="shared" si="9"/>
        <v>-2070</v>
      </c>
    </row>
    <row r="35" spans="1:19" s="8" customFormat="1" ht="33" customHeight="1">
      <c r="A35" s="30" t="s">
        <v>39</v>
      </c>
      <c r="B35" s="31" t="s">
        <v>40</v>
      </c>
      <c r="C35" s="32">
        <v>6310</v>
      </c>
      <c r="D35" s="31" t="s">
        <v>24</v>
      </c>
      <c r="E35" s="37" t="s">
        <v>23</v>
      </c>
      <c r="F35" s="38"/>
      <c r="G35" s="40"/>
      <c r="H35" s="40"/>
      <c r="I35" s="40"/>
      <c r="J35" s="40"/>
      <c r="K35" s="38">
        <f>L35+O35</f>
        <v>-37348</v>
      </c>
      <c r="L35" s="40"/>
      <c r="M35" s="40"/>
      <c r="N35" s="40"/>
      <c r="O35" s="40">
        <v>-37348</v>
      </c>
      <c r="P35" s="40">
        <v>-37348</v>
      </c>
      <c r="Q35" s="40">
        <v>-440103</v>
      </c>
      <c r="R35" s="38">
        <f t="shared" si="9"/>
        <v>-37348</v>
      </c>
    </row>
    <row r="36" spans="1:19" s="8" customFormat="1" ht="36" customHeight="1">
      <c r="A36" s="30" t="s">
        <v>41</v>
      </c>
      <c r="B36" s="33" t="s">
        <v>42</v>
      </c>
      <c r="C36" s="36">
        <v>6330</v>
      </c>
      <c r="D36" s="31" t="s">
        <v>31</v>
      </c>
      <c r="E36" s="37" t="s">
        <v>43</v>
      </c>
      <c r="F36" s="38"/>
      <c r="G36" s="38"/>
      <c r="H36" s="40"/>
      <c r="I36" s="40"/>
      <c r="J36" s="40"/>
      <c r="K36" s="38">
        <f>L36+O36</f>
        <v>404142</v>
      </c>
      <c r="L36" s="40"/>
      <c r="M36" s="40"/>
      <c r="N36" s="40"/>
      <c r="O36" s="40">
        <v>404142</v>
      </c>
      <c r="P36" s="40">
        <v>404142</v>
      </c>
      <c r="Q36" s="40">
        <v>404142</v>
      </c>
      <c r="R36" s="38">
        <f t="shared" si="9"/>
        <v>404142</v>
      </c>
    </row>
    <row r="37" spans="1:19" s="8" customFormat="1" ht="39" customHeight="1">
      <c r="A37" s="41">
        <v>150112</v>
      </c>
      <c r="B37" s="48" t="s">
        <v>63</v>
      </c>
      <c r="C37" s="46">
        <v>6350</v>
      </c>
      <c r="D37" s="33" t="s">
        <v>64</v>
      </c>
      <c r="E37" s="49" t="s">
        <v>65</v>
      </c>
      <c r="F37" s="38"/>
      <c r="G37" s="38"/>
      <c r="H37" s="38"/>
      <c r="I37" s="38"/>
      <c r="J37" s="38"/>
      <c r="K37" s="39">
        <f>L37+O37</f>
        <v>25747</v>
      </c>
      <c r="L37" s="38"/>
      <c r="M37" s="38"/>
      <c r="N37" s="38"/>
      <c r="O37" s="40">
        <v>25747</v>
      </c>
      <c r="P37" s="40">
        <v>25747</v>
      </c>
      <c r="Q37" s="40">
        <v>200000</v>
      </c>
      <c r="R37" s="38">
        <f t="shared" si="9"/>
        <v>25747</v>
      </c>
    </row>
    <row r="38" spans="1:19" s="8" customFormat="1" ht="27" customHeight="1">
      <c r="A38" s="17"/>
      <c r="B38" s="16"/>
      <c r="C38" s="16"/>
      <c r="D38" s="15"/>
      <c r="E38" s="22" t="s">
        <v>10</v>
      </c>
      <c r="F38" s="38">
        <f t="shared" ref="F38:Q38" si="11">F13+F17</f>
        <v>70000</v>
      </c>
      <c r="G38" s="38">
        <f t="shared" si="11"/>
        <v>70000</v>
      </c>
      <c r="H38" s="38">
        <f t="shared" si="11"/>
        <v>0</v>
      </c>
      <c r="I38" s="38">
        <f t="shared" si="11"/>
        <v>0</v>
      </c>
      <c r="J38" s="38">
        <f t="shared" si="11"/>
        <v>0</v>
      </c>
      <c r="K38" s="38">
        <f t="shared" si="11"/>
        <v>1930000</v>
      </c>
      <c r="L38" s="38">
        <f t="shared" si="11"/>
        <v>31729</v>
      </c>
      <c r="M38" s="38">
        <f t="shared" si="11"/>
        <v>0</v>
      </c>
      <c r="N38" s="38">
        <f t="shared" si="11"/>
        <v>0</v>
      </c>
      <c r="O38" s="38">
        <f t="shared" si="11"/>
        <v>1898271</v>
      </c>
      <c r="P38" s="38">
        <f t="shared" si="11"/>
        <v>1930000</v>
      </c>
      <c r="Q38" s="38">
        <f t="shared" si="11"/>
        <v>1930000</v>
      </c>
      <c r="R38" s="38">
        <f t="shared" si="9"/>
        <v>2000000</v>
      </c>
    </row>
    <row r="39" spans="1:19" s="8" customFormat="1">
      <c r="B39" s="10"/>
      <c r="C39" s="10"/>
      <c r="D39" s="1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9" s="8" customFormat="1" ht="29.25" customHeight="1">
      <c r="B40" s="57" t="s">
        <v>33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s="8" customFormat="1" ht="27.75" customHeight="1">
      <c r="B41" s="11"/>
      <c r="C41" s="11"/>
      <c r="D41" s="11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</sheetData>
  <mergeCells count="52">
    <mergeCell ref="P27:P29"/>
    <mergeCell ref="H28:H29"/>
    <mergeCell ref="I28:I29"/>
    <mergeCell ref="M28:M29"/>
    <mergeCell ref="N28:N29"/>
    <mergeCell ref="Q28:Q29"/>
    <mergeCell ref="K26:Q26"/>
    <mergeCell ref="R26:R29"/>
    <mergeCell ref="F27:F29"/>
    <mergeCell ref="G27:G29"/>
    <mergeCell ref="H27:I27"/>
    <mergeCell ref="J27:J29"/>
    <mergeCell ref="K27:K29"/>
    <mergeCell ref="L27:L29"/>
    <mergeCell ref="M27:N27"/>
    <mergeCell ref="O27:O29"/>
    <mergeCell ref="A26:A29"/>
    <mergeCell ref="B26:B29"/>
    <mergeCell ref="C26:C29"/>
    <mergeCell ref="D26:D29"/>
    <mergeCell ref="E26:E29"/>
    <mergeCell ref="F26:J26"/>
    <mergeCell ref="L8:L10"/>
    <mergeCell ref="A12:R12"/>
    <mergeCell ref="H8:I8"/>
    <mergeCell ref="R7:R10"/>
    <mergeCell ref="G8:G10"/>
    <mergeCell ref="C7:C10"/>
    <mergeCell ref="E7:E10"/>
    <mergeCell ref="A7:A10"/>
    <mergeCell ref="M9:M10"/>
    <mergeCell ref="D7:D10"/>
    <mergeCell ref="F8:F10"/>
    <mergeCell ref="K8:K10"/>
    <mergeCell ref="A13:E13"/>
    <mergeCell ref="A17:E17"/>
    <mergeCell ref="B1:R1"/>
    <mergeCell ref="M8:N8"/>
    <mergeCell ref="F7:J7"/>
    <mergeCell ref="J8:J10"/>
    <mergeCell ref="N2:S2"/>
    <mergeCell ref="I9:I10"/>
    <mergeCell ref="B3:R3"/>
    <mergeCell ref="B4:R5"/>
    <mergeCell ref="O8:O10"/>
    <mergeCell ref="B7:B10"/>
    <mergeCell ref="B40:S40"/>
    <mergeCell ref="N9:N10"/>
    <mergeCell ref="Q9:Q10"/>
    <mergeCell ref="P8:P10"/>
    <mergeCell ref="H9:H10"/>
    <mergeCell ref="K7:Q7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53" fitToHeight="0" orientation="landscape" horizontalDpi="300" verticalDpi="300" r:id="rId1"/>
  <headerFooter alignWithMargins="0">
    <oddFooter>&amp;R&amp;P</oddFooter>
  </headerFooter>
  <rowBreaks count="1" manualBreakCount="1">
    <brk id="2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515AB7-04DC-4B58-866E-466A4F696A8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2017-06-15T11:11:05Z</cp:lastPrinted>
  <dcterms:created xsi:type="dcterms:W3CDTF">2014-01-17T10:52:16Z</dcterms:created>
  <dcterms:modified xsi:type="dcterms:W3CDTF">2017-07-07T07:00:25Z</dcterms:modified>
</cp:coreProperties>
</file>