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дод " sheetId="1" r:id="rId1"/>
  </sheets>
  <definedNames>
    <definedName name="_xlnm.Print_Titles" localSheetId="0">'дод '!$7:$9</definedName>
    <definedName name="_xlnm.Print_Area" localSheetId="0">'дод '!$A$1:$M$75</definedName>
  </definedNames>
  <calcPr fullCalcOnLoad="1"/>
</workbook>
</file>

<file path=xl/sharedStrings.xml><?xml version="1.0" encoding="utf-8"?>
<sst xmlns="http://schemas.openxmlformats.org/spreadsheetml/2006/main" count="121" uniqueCount="106">
  <si>
    <t>Код типової відомчої класифікації видатків місцевих бюджетів та класифікації видатків та кредитування місцевих бюджетів</t>
  </si>
  <si>
    <t>Назва головного розпорядника коштів
Найменування коду тимчасової класифікації видатків та кредитування місцевих бюджетів</t>
  </si>
  <si>
    <t>Назва об’єктів відповідно  до проектно- кошторисної документації; тощо</t>
  </si>
  <si>
    <t xml:space="preserve">Загальний обсяг фінансу вання будів ництва </t>
  </si>
  <si>
    <t xml:space="preserve">Відсоток завер шеності  будівниц  тва об'єктів на майбутні роки </t>
  </si>
  <si>
    <t xml:space="preserve">Разом видатків на поточний рік </t>
  </si>
  <si>
    <t>РАЗОМ</t>
  </si>
  <si>
    <t>03</t>
  </si>
  <si>
    <t>Код функціональної класифікації, що відповідає даному коду</t>
  </si>
  <si>
    <t>Зміни до капітальних видатків та переліку об’єктів, 
видатки на які у 2016 році будуть проводитися за рахунок коштів бюджету розвитку</t>
  </si>
  <si>
    <t>Секретар ради</t>
  </si>
  <si>
    <t>В.Ерфан</t>
  </si>
  <si>
    <t>10</t>
  </si>
  <si>
    <t>150101</t>
  </si>
  <si>
    <t>0490</t>
  </si>
  <si>
    <t>Капітальні вкладення</t>
  </si>
  <si>
    <t>150110</t>
  </si>
  <si>
    <t>0921</t>
  </si>
  <si>
    <t>Проведення невідкладних відновлювальних робіт, будівництво та реконструкція загальноосвітніх навчальних закладів</t>
  </si>
  <si>
    <t>за рахунок перперозподуілу асигнувань</t>
  </si>
  <si>
    <t>150121</t>
  </si>
  <si>
    <t>0620</t>
  </si>
  <si>
    <t>Заходи з упередження аварій та запобігання техногенних катастроф у житлово-комунальному господарстві та на інших аварійних об'єктах комунальної власності </t>
  </si>
  <si>
    <t>Капітальні видатки</t>
  </si>
  <si>
    <t xml:space="preserve"> Усього видатків на завер шення будівниц    тва   об’єктів на майбутні роки </t>
  </si>
  <si>
    <t xml:space="preserve">за рахунок перерозподілу коштів, що переда ються із загального фонду </t>
  </si>
  <si>
    <t xml:space="preserve">Виконавчий комітет </t>
  </si>
  <si>
    <t xml:space="preserve">Управління освіти, релігії та у справах національностей </t>
  </si>
  <si>
    <t>170703</t>
  </si>
  <si>
    <t>0456</t>
  </si>
  <si>
    <t>Видатки на проведення робіт, пов'язаних із будівництвом, реконструкцією, ремонтом та утриманням автомобільних доріг</t>
  </si>
  <si>
    <t>за рахунок перерозподілу асигнувань</t>
  </si>
  <si>
    <t>Капітальний ремонт дороги по вул.Івана Франка у м.Хуст (II черга від річки Боронявка до автозаправної станції "ОККО")</t>
  </si>
  <si>
    <t>250404</t>
  </si>
  <si>
    <t>0133</t>
  </si>
  <si>
    <t>Інші видатки</t>
  </si>
  <si>
    <t>Експертна грошова оцінка земельної ділянки комунальної власності вул. майдан  Незалежності, 26</t>
  </si>
  <si>
    <t>Експертна грошова оцінка земельної ділянки комунальної власності по вул.Небесної Сотні (Гвардійська), 88</t>
  </si>
  <si>
    <t>Експертна грошова оцінка земельної ділянки комунальної власності по вул. Заводська, 1"Є"</t>
  </si>
  <si>
    <t>Експертна грошова оцінка земельної ділянки комунальної власності по вул. Львівська, 190</t>
  </si>
  <si>
    <t>Експертна грошова оцінка земельної ділянки комунальної власності по вул. Львівська,241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</si>
  <si>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</si>
  <si>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Підготовка земельної ділянки комунальної власності по вул.Львівська, б/н (між Православною єпархією та АЗС "Мавекс") для продажу на земельних торгах</t>
  </si>
  <si>
    <t>Експертна грошова оцінка земельної ділянки комунальної власності по вул.Львівська, б/н (між Православною єпархією та АЗС "Мавекс")</t>
  </si>
  <si>
    <t>Експертна грошова оцінка земельної ділянки комунальної власності по вул. Вокзальна, 15</t>
  </si>
  <si>
    <t>Експертна грошова оцінка земельної ділянки комунальної власності по вул.Небесної Сотні, (Гвардійська), 122-124</t>
  </si>
  <si>
    <t>Експертна грошова оцінка земельної ділянки комунальної власності по вул. Львівська,19</t>
  </si>
  <si>
    <t>Експертна грошова оцінка земельної ділянки комунальної власності по вул. Небесної Сотні, (Гвардійська), 122</t>
  </si>
  <si>
    <t>Експертна грошова оцінка земельної ділянки комунальної власності по вул. Рєпіна, 4</t>
  </si>
  <si>
    <t>Експертна грошова оцінка земельної ділянки комунальної власності по м-ну Незалежності, 21</t>
  </si>
  <si>
    <t>Експертна грошова оцінка земельної ділянки комунальної власності по вул.Вокзальна, 19а</t>
  </si>
  <si>
    <t>Експертна грошова оцінка земельної ділянки комунальної власності по вул.Вокзальна, 2</t>
  </si>
  <si>
    <t>Експертна грошова оцінка земельної ділянки комунальної власності по вул.І.Франка,185б</t>
  </si>
  <si>
    <t>Експертна грошова оцінка земельної ділянки комунальної власності по вул. Львівська,239</t>
  </si>
  <si>
    <t>Експертна грошова оцінка земельної ділянки комунальної власності по вул.майдан Незалежності, 21/14 (майдан Незалежності, 21)</t>
  </si>
  <si>
    <t>Експертна грошова оцінка земельної ділянки комунальної власності по вул.майдан Незалежності, 26, корп. 1;корп. 2 (майдан Незалежності, б/н)</t>
  </si>
  <si>
    <t xml:space="preserve">Будівництво каналізаційної мережі по вул. Космонавтів, Гагаріна, Гоголя, Кутузова, О.Невського в м.Хуст </t>
  </si>
  <si>
    <t xml:space="preserve">Будівництво каналізаційної мережі по вул. Воз'єднання в м.Хуст </t>
  </si>
  <si>
    <t>за рахунок перевиконання дохідної частини міського бюджету на 2016 рік</t>
  </si>
  <si>
    <t>Будівництво каналізаційної мережі по вул. Воз'єднання в м.Хуст. Коригування</t>
  </si>
  <si>
    <t>Будівництво каналізаційної мережі по вул. Космонавтів, Гагаріна, Гоголя, Кутузова, О.Невського в м.Хуст . Коригування</t>
  </si>
  <si>
    <t>Реконструкція з добудовою кухонного та адміністративного блоку дошкільного навчального закладу №5 "Зернятко" в м.Хуст по вул.Свободи,8</t>
  </si>
  <si>
    <t>Капітальний ремонт. Заміна покрівлі та благоустрій території ДНЗ №5</t>
  </si>
  <si>
    <t>Реконструкція дорожнього покриття по вул. Косична в м. Хуст. Коригування</t>
  </si>
  <si>
    <t>Реконструкція дорожнього покриття по вул. П.Могили в м. Хуст. Коригування</t>
  </si>
  <si>
    <t>Капітальний ремонт дорожнього покриття вул.С.Бандери від №5 до №28 в м.Хуст</t>
  </si>
  <si>
    <t>Капітальний ремонт дорожнього покриття вул.Колгоспна від вул.Павлова до об'їздної дороги в м.Хуст</t>
  </si>
  <si>
    <t>Капітальний ремонт дорожнього покриття вул.Вчительська в м.Хуст</t>
  </si>
  <si>
    <t>Капітальний ремонт дорожнього покриття по вул.Островського (від вул.Тімірязєва до вул.Вайди) в м.Хуст</t>
  </si>
  <si>
    <t>Капітальний ремонт вулиці Львівська в м.Хуст Закарпатської області</t>
  </si>
  <si>
    <t>Капітальний ремонт дороги по вул.І.Франка в м.Хуст,Закарпатська область (коригування)</t>
  </si>
  <si>
    <t>Капітальний ремонт тротуарів по вул.Бр.Бращайків в м.Хуст. Коригування</t>
  </si>
  <si>
    <t>Капітальний ремонт тротуарів по вул.Керамічна від №17 до вул.Косична в м.Хуст</t>
  </si>
  <si>
    <t>Капітальний ремонт тротуарів по вул.Шевченка в м.Хуст</t>
  </si>
  <si>
    <t>Капітальний ремонт тротуарів по вул.Ломоносова в м.Хуст</t>
  </si>
  <si>
    <t>Капітальний ремонт тротуарів по вул.Червонодеревників в м.Хуст</t>
  </si>
  <si>
    <t>Капітальний ремонт дорожнього покриття з влаштуванням зливової каналізації вул.Чижмаря в м.Хуст</t>
  </si>
  <si>
    <t>Капітальний ремонт дорожнього покриття по вул.Жайворонкова (від №44 до вул.Чижмаря) в м.Хуст</t>
  </si>
  <si>
    <t>Капітальний ремонт дорожнього покриття з влаштуванням зливової каналізації вул.Мічуріна в м.Хуст</t>
  </si>
  <si>
    <t>Капітальний ремонт дорожнього покриття з влаштуванням зливової каналізації вул.Лизанця в м.Хуст</t>
  </si>
  <si>
    <t>070201</t>
  </si>
  <si>
    <t>Загальноосвітні школи ( в т.ч. школа-дитячий садок, інтернат при школі), спеціалізовані школи, ліцеї, гімназії, колегіуми</t>
  </si>
  <si>
    <t>Реконструкція фонтану на території міського парку культури та відпочинку в м.Хуст (перерахунок)</t>
  </si>
  <si>
    <t>Реконструкція зовнішньої мережі водопостачання мікрорайону по вул.К.Набережна №2,3,4,5,6 в м.Хуст, із будівництвом станції третього підйому</t>
  </si>
  <si>
    <t xml:space="preserve">Будівництво каналізаційної мережі вул. Замкова в м.Хуст </t>
  </si>
  <si>
    <t>Реконструкція водопроводу по  вул.Коцюбинського в м.Хуст</t>
  </si>
  <si>
    <t xml:space="preserve">Капітальний ремонт мережі вуличного освітлення м.Хуст. Лінія вуличного освітлення вулиці Івана Франка         </t>
  </si>
  <si>
    <t>Будівництво мережі зовнішнього освітлення та підсвічування руїн Хустського замку в м.Хуст Закарпатської області</t>
  </si>
  <si>
    <t>Капітальний ремонт тротуарів по вул.Колгоспна від вул.Косична до вул.Раковського в м.Хуст</t>
  </si>
  <si>
    <t>Будівництво ділянки міського водопроводу від водозабору "Ріка" до  вул.Пачовського в м.Хуст</t>
  </si>
  <si>
    <t>Реконструкція тротуарів по вул. Дружби від вул.Духновича до перехрестя з вул. академіка Й.Бокшая  в м. Хуст</t>
  </si>
  <si>
    <t xml:space="preserve">Реконструкція   існуючих гаражів Хустської міської ради під центр надання адміністративних послуг на 25 робочих місць в м.Хуст по вул.900-річчя Хуста №27 </t>
  </si>
  <si>
    <t>Капітальний ремонт дороги по вул.І.Франка в м.Хуст,Закарпатська область</t>
  </si>
  <si>
    <t xml:space="preserve">за рахунок  коштів освітньої субвенції, що переда ються із загального фонду </t>
  </si>
  <si>
    <t>Додаток  №7</t>
  </si>
  <si>
    <t>76</t>
  </si>
  <si>
    <t>Фінансове управління</t>
  </si>
  <si>
    <t>250344</t>
  </si>
  <si>
    <t>0180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</si>
  <si>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</si>
  <si>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Реконструкція Кірешської ЗОШ І ступеню під НВК</t>
  </si>
  <si>
    <t xml:space="preserve">Будівництво мережі зовнішнього освітлення туристичного маршруту від турбази "Нарцис" до оглядового майданчику в м.Хуст </t>
  </si>
  <si>
    <t>Будівництво каналізаційної мережі по  вул.Дружби м.Хуст</t>
  </si>
  <si>
    <t xml:space="preserve">за рахунок  коштів, що переда ються із загального фонду </t>
  </si>
  <si>
    <t xml:space="preserve"> до рішення  V сесії Хустської міської ради</t>
  </si>
  <si>
    <t xml:space="preserve">VII скликання  09.12.2016 р. №438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</si>
</sst>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#,##0.0000"/>
    <numFmt numFmtId="180" formatCode="#,##0.00000"/>
  </numFmts>
  <fonts count="54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6"/>
      <color indexed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>
      <alignment vertical="top"/>
      <protection/>
    </xf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3" fontId="17" fillId="0" borderId="0" xfId="0" applyNumberFormat="1" applyFont="1" applyFill="1" applyAlignment="1">
      <alignment horizontal="right"/>
    </xf>
    <xf numFmtId="0" fontId="17" fillId="0" borderId="0" xfId="0" applyFont="1" applyAlignment="1">
      <alignment/>
    </xf>
    <xf numFmtId="1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1" fontId="7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17" fillId="0" borderId="0" xfId="0" applyNumberFormat="1" applyFont="1" applyFill="1" applyAlignment="1">
      <alignment horizontal="center"/>
    </xf>
    <xf numFmtId="49" fontId="7" fillId="0" borderId="10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vertical="center" wrapText="1"/>
    </xf>
    <xf numFmtId="3" fontId="17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/>
    </xf>
    <xf numFmtId="4" fontId="1" fillId="33" borderId="12" xfId="0" applyNumberFormat="1" applyFont="1" applyFill="1" applyBorder="1" applyAlignment="1">
      <alignment horizontal="center" vertical="center"/>
    </xf>
    <xf numFmtId="3" fontId="1" fillId="33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center" vertical="center"/>
    </xf>
    <xf numFmtId="3" fontId="16" fillId="0" borderId="12" xfId="49" applyNumberFormat="1" applyFont="1" applyFill="1" applyBorder="1" applyAlignment="1">
      <alignment horizontal="left" vertical="center" wrapText="1"/>
      <protection/>
    </xf>
    <xf numFmtId="49" fontId="10" fillId="0" borderId="13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left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/>
    </xf>
    <xf numFmtId="3" fontId="1" fillId="33" borderId="15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/>
    </xf>
    <xf numFmtId="3" fontId="1" fillId="33" borderId="19" xfId="0" applyNumberFormat="1" applyFont="1" applyFill="1" applyBorder="1" applyAlignment="1">
      <alignment horizontal="center" vertical="center"/>
    </xf>
    <xf numFmtId="4" fontId="1" fillId="33" borderId="19" xfId="0" applyNumberFormat="1" applyFont="1" applyFill="1" applyBorder="1" applyAlignment="1">
      <alignment horizontal="center" vertical="center"/>
    </xf>
    <xf numFmtId="3" fontId="5" fillId="33" borderId="19" xfId="0" applyNumberFormat="1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/>
    </xf>
    <xf numFmtId="0" fontId="16" fillId="0" borderId="12" xfId="55" applyFont="1" applyFill="1" applyBorder="1" applyAlignment="1">
      <alignment vertical="center" wrapText="1"/>
      <protection/>
    </xf>
    <xf numFmtId="0" fontId="7" fillId="0" borderId="16" xfId="54" applyFont="1" applyFill="1" applyBorder="1" applyAlignment="1">
      <alignment horizontal="left" vertical="center" wrapText="1"/>
      <protection/>
    </xf>
    <xf numFmtId="0" fontId="7" fillId="0" borderId="12" xfId="54" applyFont="1" applyFill="1" applyBorder="1" applyAlignment="1">
      <alignment horizontal="left" vertical="center" wrapText="1"/>
      <protection/>
    </xf>
    <xf numFmtId="4" fontId="16" fillId="0" borderId="12" xfId="55" applyNumberFormat="1" applyFont="1" applyFill="1" applyBorder="1" applyAlignment="1">
      <alignment horizontal="left" vertical="center" wrapText="1"/>
      <protection/>
    </xf>
    <xf numFmtId="0" fontId="7" fillId="0" borderId="18" xfId="0" applyFont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4" fontId="16" fillId="0" borderId="15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176" fontId="16" fillId="0" borderId="11" xfId="49" applyNumberFormat="1" applyFont="1" applyFill="1" applyBorder="1" applyAlignment="1">
      <alignment horizontal="left" vertical="center" wrapText="1"/>
      <protection/>
    </xf>
    <xf numFmtId="3" fontId="2" fillId="0" borderId="12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6" fontId="16" fillId="0" borderId="16" xfId="49" applyNumberFormat="1" applyFont="1" applyFill="1" applyBorder="1" applyAlignment="1">
      <alignment horizontal="left" vertical="center" wrapText="1"/>
      <protection/>
    </xf>
    <xf numFmtId="3" fontId="10" fillId="0" borderId="16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vertical="center" wrapText="1"/>
    </xf>
    <xf numFmtId="3" fontId="19" fillId="0" borderId="11" xfId="49" applyNumberFormat="1" applyFont="1" applyFill="1" applyBorder="1" applyAlignment="1">
      <alignment vertical="center" wrapText="1"/>
      <protection/>
    </xf>
    <xf numFmtId="3" fontId="10" fillId="0" borderId="12" xfId="0" applyNumberFormat="1" applyFont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3" fontId="7" fillId="0" borderId="14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4" fontId="6" fillId="0" borderId="12" xfId="0" applyNumberFormat="1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33" borderId="31" xfId="0" applyFont="1" applyFill="1" applyBorder="1" applyAlignment="1">
      <alignment horizontal="center" vertical="center" wrapText="1"/>
    </xf>
    <xf numFmtId="0" fontId="18" fillId="33" borderId="3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8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3" sqref="D3"/>
    </sheetView>
  </sheetViews>
  <sheetFormatPr defaultColWidth="9.140625" defaultRowHeight="12.75"/>
  <cols>
    <col min="1" max="1" width="8.00390625" style="10" customWidth="1"/>
    <col min="2" max="2" width="7.421875" style="24" customWidth="1"/>
    <col min="3" max="3" width="17.57421875" style="10" customWidth="1"/>
    <col min="4" max="4" width="58.28125" style="10" customWidth="1"/>
    <col min="5" max="5" width="6.8515625" style="10" customWidth="1"/>
    <col min="6" max="6" width="6.7109375" style="10" customWidth="1"/>
    <col min="7" max="7" width="7.140625" style="10" customWidth="1"/>
    <col min="8" max="8" width="11.28125" style="10" customWidth="1"/>
    <col min="9" max="9" width="10.421875" style="10" customWidth="1"/>
    <col min="10" max="11" width="10.8515625" style="10" customWidth="1"/>
    <col min="12" max="12" width="12.140625" style="10" customWidth="1"/>
    <col min="13" max="13" width="11.28125" style="10" customWidth="1"/>
    <col min="14" max="14" width="15.421875" style="10" hidden="1" customWidth="1"/>
    <col min="15" max="15" width="13.8515625" style="10" hidden="1" customWidth="1"/>
    <col min="16" max="16" width="10.8515625" style="10" customWidth="1"/>
    <col min="17" max="17" width="10.57421875" style="10" customWidth="1"/>
    <col min="18" max="16384" width="9.140625" style="10" customWidth="1"/>
  </cols>
  <sheetData>
    <row r="1" spans="7:13" ht="19.5" customHeight="1">
      <c r="G1" s="138" t="s">
        <v>94</v>
      </c>
      <c r="H1" s="138"/>
      <c r="I1" s="138"/>
      <c r="J1" s="138"/>
      <c r="K1" s="138"/>
      <c r="L1" s="138"/>
      <c r="M1" s="138"/>
    </row>
    <row r="2" spans="7:13" ht="19.5" customHeight="1">
      <c r="G2" s="118" t="s">
        <v>104</v>
      </c>
      <c r="H2" s="118"/>
      <c r="I2" s="118"/>
      <c r="J2" s="118"/>
      <c r="K2" s="118"/>
      <c r="L2" s="118"/>
      <c r="M2" s="118"/>
    </row>
    <row r="3" spans="7:13" ht="19.5" customHeight="1">
      <c r="G3" s="118" t="s">
        <v>105</v>
      </c>
      <c r="H3" s="118"/>
      <c r="I3" s="118"/>
      <c r="J3" s="118"/>
      <c r="K3" s="118"/>
      <c r="L3" s="118"/>
      <c r="M3" s="118"/>
    </row>
    <row r="4" spans="5:13" ht="12" customHeight="1">
      <c r="E4" s="3"/>
      <c r="F4" s="3"/>
      <c r="G4" s="3"/>
      <c r="H4" s="3"/>
      <c r="I4" s="3"/>
      <c r="J4" s="3"/>
      <c r="K4" s="3"/>
      <c r="L4" s="3"/>
      <c r="M4" s="3"/>
    </row>
    <row r="5" spans="1:14" ht="52.5" customHeight="1">
      <c r="A5" s="139" t="s">
        <v>9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32"/>
    </row>
    <row r="6" spans="3:13" ht="16.5" customHeight="1" thickBot="1">
      <c r="C6" s="1"/>
      <c r="D6" s="1"/>
      <c r="E6" s="1"/>
      <c r="F6" s="2"/>
      <c r="L6" s="6"/>
      <c r="M6" s="6"/>
    </row>
    <row r="7" spans="1:13" ht="31.5" customHeight="1" thickBot="1">
      <c r="A7" s="142" t="s">
        <v>0</v>
      </c>
      <c r="B7" s="119" t="s">
        <v>8</v>
      </c>
      <c r="C7" s="140" t="s">
        <v>1</v>
      </c>
      <c r="D7" s="129" t="s">
        <v>2</v>
      </c>
      <c r="E7" s="121" t="s">
        <v>3</v>
      </c>
      <c r="F7" s="121" t="s">
        <v>4</v>
      </c>
      <c r="G7" s="121" t="s">
        <v>24</v>
      </c>
      <c r="H7" s="129" t="s">
        <v>5</v>
      </c>
      <c r="I7" s="132" t="s">
        <v>58</v>
      </c>
      <c r="J7" s="150" t="s">
        <v>93</v>
      </c>
      <c r="K7" s="150" t="s">
        <v>103</v>
      </c>
      <c r="L7" s="150" t="s">
        <v>25</v>
      </c>
      <c r="M7" s="144" t="s">
        <v>31</v>
      </c>
    </row>
    <row r="8" spans="1:18" ht="135" customHeight="1" thickBot="1">
      <c r="A8" s="143"/>
      <c r="B8" s="120"/>
      <c r="C8" s="141"/>
      <c r="D8" s="130"/>
      <c r="E8" s="122"/>
      <c r="F8" s="122"/>
      <c r="G8" s="122"/>
      <c r="H8" s="130"/>
      <c r="I8" s="133"/>
      <c r="J8" s="151"/>
      <c r="K8" s="151"/>
      <c r="L8" s="151"/>
      <c r="M8" s="156"/>
      <c r="N8" s="146" t="s">
        <v>19</v>
      </c>
      <c r="O8" s="148" t="s">
        <v>25</v>
      </c>
      <c r="P8" s="132" t="s">
        <v>58</v>
      </c>
      <c r="Q8" s="150" t="s">
        <v>25</v>
      </c>
      <c r="R8" s="144" t="s">
        <v>31</v>
      </c>
    </row>
    <row r="9" spans="1:18" ht="21" customHeight="1" thickBot="1">
      <c r="A9" s="82">
        <v>1</v>
      </c>
      <c r="B9" s="83">
        <v>2</v>
      </c>
      <c r="C9" s="70">
        <v>3</v>
      </c>
      <c r="D9" s="84">
        <v>4</v>
      </c>
      <c r="E9" s="70">
        <f>D9+1</f>
        <v>5</v>
      </c>
      <c r="F9" s="70">
        <f>E9+1</f>
        <v>6</v>
      </c>
      <c r="G9" s="70">
        <f>F9+1</f>
        <v>7</v>
      </c>
      <c r="H9" s="70">
        <v>8</v>
      </c>
      <c r="I9" s="70">
        <v>9</v>
      </c>
      <c r="J9" s="70">
        <v>10</v>
      </c>
      <c r="K9" s="70">
        <f>J9+1</f>
        <v>11</v>
      </c>
      <c r="L9" s="70">
        <f>K9+1</f>
        <v>12</v>
      </c>
      <c r="M9" s="70">
        <f>L9+1</f>
        <v>13</v>
      </c>
      <c r="N9" s="147"/>
      <c r="O9" s="149"/>
      <c r="P9" s="133"/>
      <c r="Q9" s="151"/>
      <c r="R9" s="145"/>
    </row>
    <row r="10" spans="1:18" s="12" customFormat="1" ht="24.75" customHeight="1" thickBot="1">
      <c r="A10" s="38" t="s">
        <v>7</v>
      </c>
      <c r="B10" s="131" t="s">
        <v>26</v>
      </c>
      <c r="C10" s="131"/>
      <c r="D10" s="131"/>
      <c r="E10" s="39"/>
      <c r="F10" s="39"/>
      <c r="G10" s="39"/>
      <c r="H10" s="40">
        <f aca="true" t="shared" si="0" ref="H10:M10">H11+H12+H13+H14+H15+H16+H17+H18+H19+H20+H21+H22+H23+H24+H25+H26+H27+H28+H29+H30+H31+H32+H33+H34+H35+H36+H37+H38+H39+H40+H41+H42+H43+H44+H45+H46+H47+H48+H49+H50+H51+H52+H53+H54+H55+H56+H57+H58+H59+H60+H61+H62+H63+H64+H65+H66</f>
        <v>9387652</v>
      </c>
      <c r="I10" s="40">
        <f t="shared" si="0"/>
        <v>6514415</v>
      </c>
      <c r="J10" s="40">
        <f t="shared" si="0"/>
        <v>0</v>
      </c>
      <c r="K10" s="40">
        <f t="shared" si="0"/>
        <v>0</v>
      </c>
      <c r="L10" s="40">
        <f t="shared" si="0"/>
        <v>-126763</v>
      </c>
      <c r="M10" s="40">
        <f t="shared" si="0"/>
        <v>0</v>
      </c>
      <c r="N10" s="31"/>
      <c r="O10" s="31"/>
      <c r="P10" s="62"/>
      <c r="Q10" s="62"/>
      <c r="R10" s="62"/>
    </row>
    <row r="11" spans="1:18" s="12" customFormat="1" ht="42" customHeight="1">
      <c r="A11" s="157" t="s">
        <v>13</v>
      </c>
      <c r="B11" s="107" t="s">
        <v>14</v>
      </c>
      <c r="C11" s="109" t="s">
        <v>15</v>
      </c>
      <c r="D11" s="79" t="s">
        <v>82</v>
      </c>
      <c r="E11" s="78"/>
      <c r="F11" s="78"/>
      <c r="G11" s="78"/>
      <c r="H11" s="74">
        <f aca="true" t="shared" si="1" ref="H11:H24">I11+L11+M11</f>
        <v>77077</v>
      </c>
      <c r="I11" s="77">
        <v>77077</v>
      </c>
      <c r="J11" s="77"/>
      <c r="K11" s="77"/>
      <c r="L11" s="77"/>
      <c r="M11" s="77"/>
      <c r="N11" s="31"/>
      <c r="O11" s="31"/>
      <c r="P11" s="63">
        <f>H11</f>
        <v>77077</v>
      </c>
      <c r="Q11" s="62"/>
      <c r="R11" s="62"/>
    </row>
    <row r="12" spans="1:18" s="12" customFormat="1" ht="58.5" customHeight="1">
      <c r="A12" s="158"/>
      <c r="B12" s="108"/>
      <c r="C12" s="110"/>
      <c r="D12" s="49" t="s">
        <v>91</v>
      </c>
      <c r="E12" s="94"/>
      <c r="F12" s="94"/>
      <c r="G12" s="94"/>
      <c r="H12" s="52">
        <f t="shared" si="1"/>
        <v>100000</v>
      </c>
      <c r="I12" s="44"/>
      <c r="J12" s="44"/>
      <c r="K12" s="44"/>
      <c r="L12" s="44">
        <v>100000</v>
      </c>
      <c r="M12" s="44"/>
      <c r="N12" s="31"/>
      <c r="O12" s="31"/>
      <c r="P12" s="63"/>
      <c r="Q12" s="62"/>
      <c r="R12" s="62"/>
    </row>
    <row r="13" spans="1:18" s="12" customFormat="1" ht="48.75" customHeight="1">
      <c r="A13" s="123" t="s">
        <v>20</v>
      </c>
      <c r="B13" s="125" t="s">
        <v>21</v>
      </c>
      <c r="C13" s="127" t="s">
        <v>22</v>
      </c>
      <c r="D13" s="85" t="s">
        <v>83</v>
      </c>
      <c r="E13" s="86"/>
      <c r="F13" s="86"/>
      <c r="G13" s="86"/>
      <c r="H13" s="52">
        <f t="shared" si="1"/>
        <v>1000</v>
      </c>
      <c r="I13" s="44">
        <v>1000</v>
      </c>
      <c r="J13" s="44"/>
      <c r="K13" s="44"/>
      <c r="L13" s="44"/>
      <c r="M13" s="44"/>
      <c r="N13" s="33"/>
      <c r="O13" s="59"/>
      <c r="P13" s="63"/>
      <c r="Q13" s="62"/>
      <c r="R13" s="62"/>
    </row>
    <row r="14" spans="1:18" s="12" customFormat="1" ht="42.75" customHeight="1">
      <c r="A14" s="124"/>
      <c r="B14" s="126"/>
      <c r="C14" s="128"/>
      <c r="D14" s="87" t="s">
        <v>89</v>
      </c>
      <c r="E14" s="42"/>
      <c r="F14" s="42"/>
      <c r="G14" s="42"/>
      <c r="H14" s="52">
        <f t="shared" si="1"/>
        <v>286613</v>
      </c>
      <c r="I14" s="44">
        <v>286613</v>
      </c>
      <c r="J14" s="44"/>
      <c r="K14" s="44"/>
      <c r="L14" s="44"/>
      <c r="M14" s="44"/>
      <c r="N14" s="33"/>
      <c r="O14" s="59"/>
      <c r="P14" s="63"/>
      <c r="Q14" s="62"/>
      <c r="R14" s="62"/>
    </row>
    <row r="15" spans="1:18" s="12" customFormat="1" ht="29.25" customHeight="1">
      <c r="A15" s="124"/>
      <c r="B15" s="126"/>
      <c r="C15" s="128"/>
      <c r="D15" s="75" t="s">
        <v>84</v>
      </c>
      <c r="E15" s="42"/>
      <c r="F15" s="42"/>
      <c r="G15" s="42"/>
      <c r="H15" s="52">
        <f t="shared" si="1"/>
        <v>270000</v>
      </c>
      <c r="I15" s="44">
        <v>270000</v>
      </c>
      <c r="J15" s="44"/>
      <c r="K15" s="44"/>
      <c r="L15" s="44"/>
      <c r="M15" s="44"/>
      <c r="N15" s="33"/>
      <c r="O15" s="59"/>
      <c r="P15" s="63"/>
      <c r="Q15" s="62"/>
      <c r="R15" s="62"/>
    </row>
    <row r="16" spans="1:18" s="12" customFormat="1" ht="29.25" customHeight="1">
      <c r="A16" s="124"/>
      <c r="B16" s="126"/>
      <c r="C16" s="128"/>
      <c r="D16" s="80" t="s">
        <v>85</v>
      </c>
      <c r="E16" s="42"/>
      <c r="F16" s="42"/>
      <c r="G16" s="42"/>
      <c r="H16" s="52">
        <f t="shared" si="1"/>
        <v>600000</v>
      </c>
      <c r="I16" s="44">
        <v>600000</v>
      </c>
      <c r="J16" s="44"/>
      <c r="K16" s="44"/>
      <c r="L16" s="44"/>
      <c r="M16" s="44"/>
      <c r="N16" s="33"/>
      <c r="O16" s="59"/>
      <c r="P16" s="63"/>
      <c r="Q16" s="62"/>
      <c r="R16" s="62"/>
    </row>
    <row r="17" spans="1:18" s="12" customFormat="1" ht="34.5" customHeight="1">
      <c r="A17" s="124"/>
      <c r="B17" s="126"/>
      <c r="C17" s="128"/>
      <c r="D17" s="46" t="s">
        <v>86</v>
      </c>
      <c r="E17" s="42"/>
      <c r="F17" s="42"/>
      <c r="G17" s="42"/>
      <c r="H17" s="52">
        <f t="shared" si="1"/>
        <v>402460</v>
      </c>
      <c r="I17" s="44">
        <v>402460</v>
      </c>
      <c r="J17" s="44"/>
      <c r="K17" s="44"/>
      <c r="L17" s="44"/>
      <c r="M17" s="44"/>
      <c r="N17" s="33"/>
      <c r="O17" s="59"/>
      <c r="P17" s="63"/>
      <c r="Q17" s="62"/>
      <c r="R17" s="62"/>
    </row>
    <row r="18" spans="1:18" s="12" customFormat="1" ht="48.75" customHeight="1">
      <c r="A18" s="124"/>
      <c r="B18" s="126"/>
      <c r="C18" s="128"/>
      <c r="D18" s="104" t="s">
        <v>87</v>
      </c>
      <c r="E18" s="42"/>
      <c r="F18" s="42"/>
      <c r="G18" s="42"/>
      <c r="H18" s="43">
        <f t="shared" si="1"/>
        <v>-240000</v>
      </c>
      <c r="I18" s="105"/>
      <c r="J18" s="105"/>
      <c r="K18" s="105"/>
      <c r="L18" s="44">
        <v>-240000</v>
      </c>
      <c r="M18" s="44"/>
      <c r="N18" s="33"/>
      <c r="O18" s="59"/>
      <c r="P18" s="63"/>
      <c r="Q18" s="62"/>
      <c r="R18" s="62"/>
    </row>
    <row r="19" spans="1:18" s="12" customFormat="1" ht="48.75" customHeight="1">
      <c r="A19" s="124"/>
      <c r="B19" s="126"/>
      <c r="C19" s="128"/>
      <c r="D19" s="104" t="s">
        <v>101</v>
      </c>
      <c r="E19" s="42"/>
      <c r="F19" s="42"/>
      <c r="G19" s="42"/>
      <c r="H19" s="43">
        <f t="shared" si="1"/>
        <v>490000</v>
      </c>
      <c r="I19" s="105">
        <v>250000</v>
      </c>
      <c r="J19" s="105"/>
      <c r="K19" s="105"/>
      <c r="L19" s="44">
        <v>240000</v>
      </c>
      <c r="M19" s="44"/>
      <c r="N19" s="33"/>
      <c r="O19" s="59"/>
      <c r="P19" s="63"/>
      <c r="Q19" s="62"/>
      <c r="R19" s="62"/>
    </row>
    <row r="20" spans="1:18" s="12" customFormat="1" ht="36" customHeight="1">
      <c r="A20" s="124"/>
      <c r="B20" s="126"/>
      <c r="C20" s="128"/>
      <c r="D20" s="75" t="s">
        <v>57</v>
      </c>
      <c r="E20" s="45"/>
      <c r="F20" s="45"/>
      <c r="G20" s="45"/>
      <c r="H20" s="43">
        <f t="shared" si="1"/>
        <v>-35000</v>
      </c>
      <c r="I20" s="43"/>
      <c r="J20" s="43"/>
      <c r="K20" s="43"/>
      <c r="L20" s="44"/>
      <c r="M20" s="44">
        <v>-35000</v>
      </c>
      <c r="N20" s="33" t="e">
        <f>L20+L23+L24+#REF!+#REF!+#REF!+#REF!+#REF!</f>
        <v>#REF!</v>
      </c>
      <c r="O20" s="59"/>
      <c r="P20" s="63"/>
      <c r="Q20" s="62"/>
      <c r="R20" s="62"/>
    </row>
    <row r="21" spans="1:18" s="12" customFormat="1" ht="36" customHeight="1">
      <c r="A21" s="124"/>
      <c r="B21" s="126"/>
      <c r="C21" s="128"/>
      <c r="D21" s="75" t="s">
        <v>102</v>
      </c>
      <c r="E21" s="45"/>
      <c r="F21" s="45"/>
      <c r="G21" s="45"/>
      <c r="H21" s="43">
        <f t="shared" si="1"/>
        <v>1881</v>
      </c>
      <c r="I21" s="43">
        <v>1881</v>
      </c>
      <c r="J21" s="43"/>
      <c r="K21" s="43"/>
      <c r="L21" s="44"/>
      <c r="M21" s="44"/>
      <c r="N21" s="33"/>
      <c r="O21" s="59"/>
      <c r="P21" s="63"/>
      <c r="Q21" s="62"/>
      <c r="R21" s="62"/>
    </row>
    <row r="22" spans="1:18" s="12" customFormat="1" ht="36" customHeight="1">
      <c r="A22" s="124"/>
      <c r="B22" s="126"/>
      <c r="C22" s="128"/>
      <c r="D22" s="75" t="s">
        <v>59</v>
      </c>
      <c r="E22" s="45"/>
      <c r="F22" s="45"/>
      <c r="G22" s="45"/>
      <c r="H22" s="43">
        <f t="shared" si="1"/>
        <v>35000</v>
      </c>
      <c r="I22" s="43"/>
      <c r="J22" s="43"/>
      <c r="K22" s="43"/>
      <c r="L22" s="44"/>
      <c r="M22" s="44">
        <v>35000</v>
      </c>
      <c r="N22" s="33"/>
      <c r="O22" s="59"/>
      <c r="P22" s="63"/>
      <c r="Q22" s="62"/>
      <c r="R22" s="62"/>
    </row>
    <row r="23" spans="1:18" s="12" customFormat="1" ht="39" customHeight="1">
      <c r="A23" s="124"/>
      <c r="B23" s="126"/>
      <c r="C23" s="128"/>
      <c r="D23" s="75" t="s">
        <v>56</v>
      </c>
      <c r="E23" s="45"/>
      <c r="F23" s="45"/>
      <c r="G23" s="45"/>
      <c r="H23" s="43">
        <f t="shared" si="1"/>
        <v>-98000</v>
      </c>
      <c r="I23" s="43"/>
      <c r="J23" s="43"/>
      <c r="K23" s="43"/>
      <c r="L23" s="44"/>
      <c r="M23" s="106">
        <v>-98000</v>
      </c>
      <c r="N23" s="50"/>
      <c r="O23" s="59"/>
      <c r="P23" s="63"/>
      <c r="Q23" s="62"/>
      <c r="R23" s="62"/>
    </row>
    <row r="24" spans="1:18" s="12" customFormat="1" ht="45.75" customHeight="1">
      <c r="A24" s="124"/>
      <c r="B24" s="126"/>
      <c r="C24" s="128"/>
      <c r="D24" s="75" t="s">
        <v>60</v>
      </c>
      <c r="E24" s="45"/>
      <c r="F24" s="45"/>
      <c r="G24" s="45"/>
      <c r="H24" s="43">
        <f t="shared" si="1"/>
        <v>98000</v>
      </c>
      <c r="I24" s="43"/>
      <c r="J24" s="43"/>
      <c r="K24" s="43"/>
      <c r="L24" s="44"/>
      <c r="M24" s="44">
        <v>98000</v>
      </c>
      <c r="N24" s="33"/>
      <c r="O24" s="59"/>
      <c r="P24" s="62"/>
      <c r="Q24" s="62"/>
      <c r="R24" s="62"/>
    </row>
    <row r="25" spans="1:18" s="12" customFormat="1" ht="39" customHeight="1">
      <c r="A25" s="123" t="s">
        <v>28</v>
      </c>
      <c r="B25" s="123" t="s">
        <v>29</v>
      </c>
      <c r="C25" s="125" t="s">
        <v>30</v>
      </c>
      <c r="D25" s="49" t="s">
        <v>32</v>
      </c>
      <c r="E25" s="45"/>
      <c r="F25" s="45"/>
      <c r="G25" s="45"/>
      <c r="H25" s="52">
        <v>3000000</v>
      </c>
      <c r="I25" s="52"/>
      <c r="J25" s="52"/>
      <c r="K25" s="52"/>
      <c r="L25" s="44"/>
      <c r="M25" s="44"/>
      <c r="N25" s="34" t="e">
        <f>L25+L35+#REF!+L36+L37+L38+L39+L40+L42+L43+#REF!+L45+#REF!</f>
        <v>#REF!</v>
      </c>
      <c r="O25" s="59"/>
      <c r="P25" s="63"/>
      <c r="Q25" s="62"/>
      <c r="R25" s="62"/>
    </row>
    <row r="26" spans="1:18" s="12" customFormat="1" ht="39" customHeight="1">
      <c r="A26" s="124"/>
      <c r="B26" s="124"/>
      <c r="C26" s="126"/>
      <c r="D26" s="71" t="s">
        <v>90</v>
      </c>
      <c r="E26" s="45"/>
      <c r="F26" s="45"/>
      <c r="G26" s="45"/>
      <c r="H26" s="52">
        <f aca="true" t="shared" si="2" ref="H26:H45">I26+L26+M26</f>
        <v>0</v>
      </c>
      <c r="I26" s="52"/>
      <c r="J26" s="52"/>
      <c r="K26" s="52"/>
      <c r="L26" s="44">
        <v>-100000</v>
      </c>
      <c r="M26" s="44">
        <v>100000</v>
      </c>
      <c r="N26" s="34"/>
      <c r="O26" s="59"/>
      <c r="P26" s="63"/>
      <c r="Q26" s="62"/>
      <c r="R26" s="62"/>
    </row>
    <row r="27" spans="1:18" s="12" customFormat="1" ht="39" customHeight="1">
      <c r="A27" s="124"/>
      <c r="B27" s="124"/>
      <c r="C27" s="126"/>
      <c r="D27" s="71" t="s">
        <v>92</v>
      </c>
      <c r="E27" s="45"/>
      <c r="F27" s="45"/>
      <c r="G27" s="45"/>
      <c r="H27" s="52">
        <f t="shared" si="2"/>
        <v>208300</v>
      </c>
      <c r="I27" s="44">
        <v>208300</v>
      </c>
      <c r="J27" s="52"/>
      <c r="K27" s="52"/>
      <c r="L27" s="44"/>
      <c r="M27" s="44"/>
      <c r="N27" s="34"/>
      <c r="O27" s="59"/>
      <c r="P27" s="63"/>
      <c r="Q27" s="62"/>
      <c r="R27" s="62"/>
    </row>
    <row r="28" spans="1:18" s="12" customFormat="1" ht="39" customHeight="1">
      <c r="A28" s="124"/>
      <c r="B28" s="124"/>
      <c r="C28" s="126"/>
      <c r="D28" s="49" t="s">
        <v>70</v>
      </c>
      <c r="E28" s="45"/>
      <c r="F28" s="45"/>
      <c r="G28" s="45"/>
      <c r="H28" s="52">
        <f t="shared" si="2"/>
        <v>264763</v>
      </c>
      <c r="I28" s="44">
        <v>264763</v>
      </c>
      <c r="J28" s="44"/>
      <c r="K28" s="44"/>
      <c r="L28" s="44"/>
      <c r="M28" s="44"/>
      <c r="N28" s="34"/>
      <c r="O28" s="59"/>
      <c r="P28" s="63"/>
      <c r="Q28" s="62"/>
      <c r="R28" s="62"/>
    </row>
    <row r="29" spans="1:18" s="12" customFormat="1" ht="39" customHeight="1">
      <c r="A29" s="124"/>
      <c r="B29" s="124"/>
      <c r="C29" s="126"/>
      <c r="D29" s="71" t="s">
        <v>63</v>
      </c>
      <c r="E29" s="45"/>
      <c r="F29" s="45"/>
      <c r="G29" s="45"/>
      <c r="H29" s="52">
        <f t="shared" si="2"/>
        <v>425592</v>
      </c>
      <c r="I29" s="44">
        <v>425592</v>
      </c>
      <c r="J29" s="44"/>
      <c r="K29" s="44"/>
      <c r="L29" s="44"/>
      <c r="M29" s="44"/>
      <c r="N29" s="34"/>
      <c r="O29" s="59"/>
      <c r="P29" s="63"/>
      <c r="Q29" s="62"/>
      <c r="R29" s="62"/>
    </row>
    <row r="30" spans="1:18" s="12" customFormat="1" ht="39" customHeight="1">
      <c r="A30" s="124"/>
      <c r="B30" s="124"/>
      <c r="C30" s="126"/>
      <c r="D30" s="71" t="s">
        <v>64</v>
      </c>
      <c r="E30" s="45"/>
      <c r="F30" s="45"/>
      <c r="G30" s="45"/>
      <c r="H30" s="52">
        <f t="shared" si="2"/>
        <v>61000</v>
      </c>
      <c r="I30" s="44">
        <v>61000</v>
      </c>
      <c r="J30" s="44"/>
      <c r="K30" s="44"/>
      <c r="L30" s="44"/>
      <c r="M30" s="44"/>
      <c r="N30" s="34"/>
      <c r="O30" s="59"/>
      <c r="P30" s="63"/>
      <c r="Q30" s="62"/>
      <c r="R30" s="62"/>
    </row>
    <row r="31" spans="1:18" s="12" customFormat="1" ht="39" customHeight="1">
      <c r="A31" s="124"/>
      <c r="B31" s="124"/>
      <c r="C31" s="126"/>
      <c r="D31" s="72" t="s">
        <v>65</v>
      </c>
      <c r="E31" s="45"/>
      <c r="F31" s="45"/>
      <c r="G31" s="45"/>
      <c r="H31" s="52">
        <f t="shared" si="2"/>
        <v>35800</v>
      </c>
      <c r="I31" s="44">
        <v>35800</v>
      </c>
      <c r="J31" s="44"/>
      <c r="K31" s="44"/>
      <c r="L31" s="44"/>
      <c r="M31" s="44"/>
      <c r="N31" s="34"/>
      <c r="O31" s="59"/>
      <c r="P31" s="63"/>
      <c r="Q31" s="62"/>
      <c r="R31" s="62"/>
    </row>
    <row r="32" spans="1:18" s="12" customFormat="1" ht="39" customHeight="1">
      <c r="A32" s="124"/>
      <c r="B32" s="124"/>
      <c r="C32" s="126"/>
      <c r="D32" s="73" t="s">
        <v>66</v>
      </c>
      <c r="E32" s="45"/>
      <c r="F32" s="45"/>
      <c r="G32" s="45"/>
      <c r="H32" s="52">
        <f t="shared" si="2"/>
        <v>172000</v>
      </c>
      <c r="I32" s="44">
        <v>172000</v>
      </c>
      <c r="J32" s="44"/>
      <c r="K32" s="44"/>
      <c r="L32" s="44"/>
      <c r="M32" s="44"/>
      <c r="N32" s="34"/>
      <c r="O32" s="59"/>
      <c r="P32" s="63"/>
      <c r="Q32" s="62"/>
      <c r="R32" s="62"/>
    </row>
    <row r="33" spans="1:18" s="12" customFormat="1" ht="39" customHeight="1">
      <c r="A33" s="124"/>
      <c r="B33" s="124"/>
      <c r="C33" s="126"/>
      <c r="D33" s="72" t="s">
        <v>67</v>
      </c>
      <c r="E33" s="45"/>
      <c r="F33" s="45"/>
      <c r="G33" s="45"/>
      <c r="H33" s="52">
        <f t="shared" si="2"/>
        <v>600000</v>
      </c>
      <c r="I33" s="44">
        <v>600000</v>
      </c>
      <c r="J33" s="44"/>
      <c r="K33" s="44"/>
      <c r="L33" s="44"/>
      <c r="M33" s="44"/>
      <c r="N33" s="34"/>
      <c r="O33" s="59"/>
      <c r="P33" s="63"/>
      <c r="Q33" s="62"/>
      <c r="R33" s="62"/>
    </row>
    <row r="34" spans="1:18" s="12" customFormat="1" ht="48" customHeight="1">
      <c r="A34" s="124"/>
      <c r="B34" s="124"/>
      <c r="C34" s="126"/>
      <c r="D34" s="72" t="s">
        <v>68</v>
      </c>
      <c r="E34" s="45"/>
      <c r="F34" s="45"/>
      <c r="G34" s="45"/>
      <c r="H34" s="52">
        <f t="shared" si="2"/>
        <v>1319300</v>
      </c>
      <c r="I34" s="44">
        <v>1319300</v>
      </c>
      <c r="J34" s="44"/>
      <c r="K34" s="44"/>
      <c r="L34" s="44"/>
      <c r="M34" s="44"/>
      <c r="N34" s="34"/>
      <c r="O34" s="59"/>
      <c r="P34" s="63"/>
      <c r="Q34" s="62"/>
      <c r="R34" s="62"/>
    </row>
    <row r="35" spans="1:18" s="12" customFormat="1" ht="36.75" customHeight="1">
      <c r="A35" s="124"/>
      <c r="B35" s="124"/>
      <c r="C35" s="126"/>
      <c r="D35" s="72" t="s">
        <v>69</v>
      </c>
      <c r="E35" s="45"/>
      <c r="F35" s="45"/>
      <c r="G35" s="45"/>
      <c r="H35" s="52">
        <f t="shared" si="2"/>
        <v>90000</v>
      </c>
      <c r="I35" s="44">
        <v>90000</v>
      </c>
      <c r="J35" s="44"/>
      <c r="K35" s="44"/>
      <c r="L35" s="44"/>
      <c r="M35" s="44"/>
      <c r="N35" s="33"/>
      <c r="O35" s="59"/>
      <c r="P35" s="63"/>
      <c r="Q35" s="63"/>
      <c r="R35" s="62"/>
    </row>
    <row r="36" spans="1:18" s="12" customFormat="1" ht="36.75" customHeight="1">
      <c r="A36" s="124"/>
      <c r="B36" s="124"/>
      <c r="C36" s="126"/>
      <c r="D36" s="72" t="s">
        <v>71</v>
      </c>
      <c r="E36" s="45"/>
      <c r="F36" s="45"/>
      <c r="G36" s="45"/>
      <c r="H36" s="52">
        <f t="shared" si="2"/>
        <v>-135952</v>
      </c>
      <c r="I36" s="44"/>
      <c r="J36" s="44"/>
      <c r="K36" s="44"/>
      <c r="L36" s="44">
        <v>-135952</v>
      </c>
      <c r="M36" s="44"/>
      <c r="N36" s="34"/>
      <c r="O36" s="58"/>
      <c r="P36" s="62"/>
      <c r="Q36" s="62"/>
      <c r="R36" s="62"/>
    </row>
    <row r="37" spans="1:18" s="12" customFormat="1" ht="36.75" customHeight="1">
      <c r="A37" s="124"/>
      <c r="B37" s="124"/>
      <c r="C37" s="126"/>
      <c r="D37" s="72" t="s">
        <v>72</v>
      </c>
      <c r="E37" s="45"/>
      <c r="F37" s="45"/>
      <c r="G37" s="45"/>
      <c r="H37" s="52">
        <f t="shared" si="2"/>
        <v>530801</v>
      </c>
      <c r="I37" s="44">
        <v>326112</v>
      </c>
      <c r="J37" s="44"/>
      <c r="K37" s="44"/>
      <c r="L37" s="44">
        <v>204689</v>
      </c>
      <c r="M37" s="44"/>
      <c r="N37" s="33"/>
      <c r="O37" s="59"/>
      <c r="P37" s="63"/>
      <c r="Q37" s="62"/>
      <c r="R37" s="62"/>
    </row>
    <row r="38" spans="1:18" s="12" customFormat="1" ht="26.25" customHeight="1">
      <c r="A38" s="124"/>
      <c r="B38" s="124"/>
      <c r="C38" s="126"/>
      <c r="D38" s="72" t="s">
        <v>73</v>
      </c>
      <c r="E38" s="45"/>
      <c r="F38" s="45"/>
      <c r="G38" s="45"/>
      <c r="H38" s="52">
        <f t="shared" si="2"/>
        <v>50000</v>
      </c>
      <c r="I38" s="44">
        <v>50000</v>
      </c>
      <c r="J38" s="44"/>
      <c r="K38" s="44"/>
      <c r="L38" s="44"/>
      <c r="M38" s="44"/>
      <c r="N38" s="33"/>
      <c r="O38" s="59"/>
      <c r="P38" s="62"/>
      <c r="Q38" s="62"/>
      <c r="R38" s="62"/>
    </row>
    <row r="39" spans="1:18" s="12" customFormat="1" ht="36.75" customHeight="1">
      <c r="A39" s="108"/>
      <c r="B39" s="108"/>
      <c r="C39" s="126"/>
      <c r="D39" s="89" t="s">
        <v>74</v>
      </c>
      <c r="E39" s="47"/>
      <c r="F39" s="47"/>
      <c r="G39" s="47"/>
      <c r="H39" s="53">
        <f t="shared" si="2"/>
        <v>432437</v>
      </c>
      <c r="I39" s="48">
        <v>548600</v>
      </c>
      <c r="J39" s="48"/>
      <c r="K39" s="48"/>
      <c r="L39" s="48"/>
      <c r="M39" s="48">
        <v>-116163</v>
      </c>
      <c r="N39" s="33"/>
      <c r="O39" s="59"/>
      <c r="P39" s="63">
        <f>I27+I28+I31+I32+I33+I34+I35+I37+I38+I39+I40</f>
        <v>4138792</v>
      </c>
      <c r="Q39" s="62"/>
      <c r="R39" s="62"/>
    </row>
    <row r="40" spans="1:18" s="11" customFormat="1" ht="38.25" customHeight="1">
      <c r="A40" s="135" t="s">
        <v>28</v>
      </c>
      <c r="B40" s="135" t="s">
        <v>29</v>
      </c>
      <c r="C40" s="117" t="s">
        <v>30</v>
      </c>
      <c r="D40" s="90" t="s">
        <v>75</v>
      </c>
      <c r="E40" s="45"/>
      <c r="F40" s="45"/>
      <c r="G40" s="45"/>
      <c r="H40" s="52">
        <f t="shared" si="2"/>
        <v>523917</v>
      </c>
      <c r="I40" s="44">
        <v>523917</v>
      </c>
      <c r="J40" s="44"/>
      <c r="K40" s="44"/>
      <c r="L40" s="44"/>
      <c r="M40" s="44"/>
      <c r="N40" s="36"/>
      <c r="O40" s="60"/>
      <c r="P40" s="81"/>
      <c r="Q40" s="64"/>
      <c r="R40" s="64"/>
    </row>
    <row r="41" spans="1:18" s="11" customFormat="1" ht="38.25" customHeight="1">
      <c r="A41" s="135"/>
      <c r="B41" s="135"/>
      <c r="C41" s="117"/>
      <c r="D41" s="75" t="s">
        <v>88</v>
      </c>
      <c r="E41" s="45"/>
      <c r="F41" s="45"/>
      <c r="G41" s="45"/>
      <c r="H41" s="52">
        <f t="shared" si="2"/>
        <v>-100000</v>
      </c>
      <c r="I41" s="44"/>
      <c r="J41" s="44"/>
      <c r="K41" s="44"/>
      <c r="L41" s="44">
        <v>-100000</v>
      </c>
      <c r="M41" s="44"/>
      <c r="N41" s="36"/>
      <c r="O41" s="60"/>
      <c r="P41" s="81"/>
      <c r="Q41" s="64"/>
      <c r="R41" s="64"/>
    </row>
    <row r="42" spans="1:18" s="11" customFormat="1" ht="35.25" customHeight="1">
      <c r="A42" s="135"/>
      <c r="B42" s="135"/>
      <c r="C42" s="117"/>
      <c r="D42" s="90" t="s">
        <v>77</v>
      </c>
      <c r="E42" s="45"/>
      <c r="F42" s="45"/>
      <c r="G42" s="45"/>
      <c r="H42" s="52">
        <f t="shared" si="2"/>
        <v>0</v>
      </c>
      <c r="I42" s="44"/>
      <c r="J42" s="44"/>
      <c r="K42" s="44"/>
      <c r="L42" s="44">
        <v>-21500</v>
      </c>
      <c r="M42" s="44">
        <v>21500</v>
      </c>
      <c r="N42" s="34"/>
      <c r="O42" s="58"/>
      <c r="P42" s="81"/>
      <c r="Q42" s="64"/>
      <c r="R42" s="64"/>
    </row>
    <row r="43" spans="1:18" s="11" customFormat="1" ht="42.75" customHeight="1">
      <c r="A43" s="135"/>
      <c r="B43" s="135"/>
      <c r="C43" s="117"/>
      <c r="D43" s="90" t="s">
        <v>76</v>
      </c>
      <c r="E43" s="45"/>
      <c r="F43" s="45"/>
      <c r="G43" s="45"/>
      <c r="H43" s="52">
        <f t="shared" si="2"/>
        <v>0</v>
      </c>
      <c r="I43" s="44"/>
      <c r="J43" s="44"/>
      <c r="K43" s="44"/>
      <c r="L43" s="44">
        <v>-31000</v>
      </c>
      <c r="M43" s="44">
        <v>31000</v>
      </c>
      <c r="N43" s="35"/>
      <c r="O43" s="61"/>
      <c r="P43" s="64"/>
      <c r="Q43" s="64"/>
      <c r="R43" s="64"/>
    </row>
    <row r="44" spans="1:18" s="11" customFormat="1" ht="40.5" customHeight="1">
      <c r="A44" s="135"/>
      <c r="B44" s="135"/>
      <c r="C44" s="117"/>
      <c r="D44" s="90" t="s">
        <v>78</v>
      </c>
      <c r="E44" s="45"/>
      <c r="F44" s="45"/>
      <c r="G44" s="45"/>
      <c r="H44" s="52">
        <f t="shared" si="2"/>
        <v>0</v>
      </c>
      <c r="I44" s="44"/>
      <c r="J44" s="44"/>
      <c r="K44" s="44"/>
      <c r="L44" s="44">
        <v>-21500</v>
      </c>
      <c r="M44" s="44">
        <v>21500</v>
      </c>
      <c r="N44" s="35"/>
      <c r="O44" s="58"/>
      <c r="P44" s="64"/>
      <c r="Q44" s="64"/>
      <c r="R44" s="64"/>
    </row>
    <row r="45" spans="1:18" s="11" customFormat="1" ht="40.5" customHeight="1">
      <c r="A45" s="135"/>
      <c r="B45" s="135"/>
      <c r="C45" s="117"/>
      <c r="D45" s="90" t="s">
        <v>79</v>
      </c>
      <c r="E45" s="45"/>
      <c r="F45" s="45"/>
      <c r="G45" s="45"/>
      <c r="H45" s="52">
        <f t="shared" si="2"/>
        <v>0</v>
      </c>
      <c r="I45" s="44"/>
      <c r="J45" s="44"/>
      <c r="K45" s="44"/>
      <c r="L45" s="44">
        <v>-21500</v>
      </c>
      <c r="M45" s="44">
        <v>21500</v>
      </c>
      <c r="N45" s="35"/>
      <c r="O45" s="61"/>
      <c r="P45" s="64"/>
      <c r="Q45" s="64"/>
      <c r="R45" s="64"/>
    </row>
    <row r="46" spans="1:18" s="11" customFormat="1" ht="38.25" customHeight="1">
      <c r="A46" s="113" t="s">
        <v>33</v>
      </c>
      <c r="B46" s="113" t="s">
        <v>34</v>
      </c>
      <c r="C46" s="115" t="s">
        <v>35</v>
      </c>
      <c r="D46" s="66" t="s">
        <v>36</v>
      </c>
      <c r="E46" s="45"/>
      <c r="F46" s="45"/>
      <c r="G46" s="45"/>
      <c r="H46" s="52">
        <v>-3526</v>
      </c>
      <c r="I46" s="52"/>
      <c r="J46" s="52"/>
      <c r="K46" s="52"/>
      <c r="L46" s="44"/>
      <c r="M46" s="44">
        <v>-3526</v>
      </c>
      <c r="N46" s="54"/>
      <c r="O46" s="58"/>
      <c r="P46" s="64"/>
      <c r="Q46" s="64"/>
      <c r="R46" s="64"/>
    </row>
    <row r="47" spans="1:18" s="11" customFormat="1" ht="38.25" customHeight="1">
      <c r="A47" s="114"/>
      <c r="B47" s="114"/>
      <c r="C47" s="116"/>
      <c r="D47" s="67" t="s">
        <v>37</v>
      </c>
      <c r="E47" s="45"/>
      <c r="F47" s="45"/>
      <c r="G47" s="45"/>
      <c r="H47" s="52">
        <v>-3526</v>
      </c>
      <c r="I47" s="52"/>
      <c r="J47" s="52"/>
      <c r="K47" s="52"/>
      <c r="L47" s="44"/>
      <c r="M47" s="44">
        <v>-3526</v>
      </c>
      <c r="N47" s="54"/>
      <c r="O47" s="58"/>
      <c r="P47" s="64"/>
      <c r="Q47" s="64"/>
      <c r="R47" s="64"/>
    </row>
    <row r="48" spans="1:18" s="11" customFormat="1" ht="38.25" customHeight="1">
      <c r="A48" s="114"/>
      <c r="B48" s="114"/>
      <c r="C48" s="116"/>
      <c r="D48" s="68" t="s">
        <v>38</v>
      </c>
      <c r="E48" s="45"/>
      <c r="F48" s="45"/>
      <c r="G48" s="45"/>
      <c r="H48" s="52">
        <v>-5130</v>
      </c>
      <c r="I48" s="52"/>
      <c r="J48" s="52"/>
      <c r="K48" s="52"/>
      <c r="L48" s="44"/>
      <c r="M48" s="44">
        <v>-5130</v>
      </c>
      <c r="N48" s="54"/>
      <c r="O48" s="58"/>
      <c r="P48" s="64"/>
      <c r="Q48" s="64"/>
      <c r="R48" s="64"/>
    </row>
    <row r="49" spans="1:18" s="11" customFormat="1" ht="38.25" customHeight="1">
      <c r="A49" s="114"/>
      <c r="B49" s="114"/>
      <c r="C49" s="116"/>
      <c r="D49" s="68" t="s">
        <v>39</v>
      </c>
      <c r="E49" s="45"/>
      <c r="F49" s="45"/>
      <c r="G49" s="45"/>
      <c r="H49" s="52">
        <v>-3530</v>
      </c>
      <c r="I49" s="52"/>
      <c r="J49" s="52"/>
      <c r="K49" s="52"/>
      <c r="L49" s="44"/>
      <c r="M49" s="44">
        <v>-3530</v>
      </c>
      <c r="N49" s="54"/>
      <c r="O49" s="58"/>
      <c r="P49" s="64"/>
      <c r="Q49" s="64"/>
      <c r="R49" s="64"/>
    </row>
    <row r="50" spans="1:18" s="11" customFormat="1" ht="38.25" customHeight="1">
      <c r="A50" s="114"/>
      <c r="B50" s="114"/>
      <c r="C50" s="116"/>
      <c r="D50" s="68" t="s">
        <v>40</v>
      </c>
      <c r="E50" s="45"/>
      <c r="F50" s="45"/>
      <c r="G50" s="45"/>
      <c r="H50" s="52">
        <v>-5130</v>
      </c>
      <c r="I50" s="52"/>
      <c r="J50" s="52"/>
      <c r="K50" s="52"/>
      <c r="L50" s="44"/>
      <c r="M50" s="44">
        <v>-5130</v>
      </c>
      <c r="N50" s="54"/>
      <c r="O50" s="58"/>
      <c r="P50" s="64"/>
      <c r="Q50" s="64"/>
      <c r="R50" s="64"/>
    </row>
    <row r="51" spans="1:18" s="11" customFormat="1" ht="38.25" customHeight="1">
      <c r="A51" s="114"/>
      <c r="B51" s="114"/>
      <c r="C51" s="116"/>
      <c r="D51" s="68" t="s">
        <v>44</v>
      </c>
      <c r="E51" s="45"/>
      <c r="F51" s="45"/>
      <c r="G51" s="45"/>
      <c r="H51" s="52">
        <v>-3850</v>
      </c>
      <c r="I51" s="52"/>
      <c r="J51" s="52"/>
      <c r="K51" s="52"/>
      <c r="L51" s="44"/>
      <c r="M51" s="44">
        <v>-3850</v>
      </c>
      <c r="N51" s="54"/>
      <c r="O51" s="58"/>
      <c r="P51" s="64"/>
      <c r="Q51" s="64"/>
      <c r="R51" s="64"/>
    </row>
    <row r="52" spans="1:18" s="11" customFormat="1" ht="38.25" customHeight="1">
      <c r="A52" s="114"/>
      <c r="B52" s="114"/>
      <c r="C52" s="116"/>
      <c r="D52" s="68" t="s">
        <v>45</v>
      </c>
      <c r="E52" s="45"/>
      <c r="F52" s="45"/>
      <c r="G52" s="45"/>
      <c r="H52" s="52">
        <v>-5130</v>
      </c>
      <c r="I52" s="52"/>
      <c r="J52" s="52"/>
      <c r="K52" s="52"/>
      <c r="L52" s="44"/>
      <c r="M52" s="44">
        <v>-5130</v>
      </c>
      <c r="N52" s="54"/>
      <c r="O52" s="58"/>
      <c r="P52" s="64"/>
      <c r="Q52" s="64"/>
      <c r="R52" s="64"/>
    </row>
    <row r="53" spans="1:18" s="11" customFormat="1" ht="38.25" customHeight="1">
      <c r="A53" s="114"/>
      <c r="B53" s="114"/>
      <c r="C53" s="116"/>
      <c r="D53" s="68" t="s">
        <v>46</v>
      </c>
      <c r="E53" s="45"/>
      <c r="F53" s="45"/>
      <c r="G53" s="45"/>
      <c r="H53" s="52">
        <v>-640</v>
      </c>
      <c r="I53" s="52"/>
      <c r="J53" s="52"/>
      <c r="K53" s="52"/>
      <c r="L53" s="44"/>
      <c r="M53" s="44">
        <v>-640</v>
      </c>
      <c r="N53" s="54"/>
      <c r="O53" s="58"/>
      <c r="P53" s="64"/>
      <c r="Q53" s="64"/>
      <c r="R53" s="64"/>
    </row>
    <row r="54" spans="1:18" s="11" customFormat="1" ht="38.25" customHeight="1">
      <c r="A54" s="114"/>
      <c r="B54" s="114"/>
      <c r="C54" s="116"/>
      <c r="D54" s="68" t="s">
        <v>47</v>
      </c>
      <c r="E54" s="45"/>
      <c r="F54" s="45"/>
      <c r="G54" s="45"/>
      <c r="H54" s="52">
        <v>-5130</v>
      </c>
      <c r="I54" s="52"/>
      <c r="J54" s="52"/>
      <c r="K54" s="52"/>
      <c r="L54" s="44"/>
      <c r="M54" s="44">
        <v>-5130</v>
      </c>
      <c r="N54" s="54"/>
      <c r="O54" s="58"/>
      <c r="P54" s="64"/>
      <c r="Q54" s="64"/>
      <c r="R54" s="64"/>
    </row>
    <row r="55" spans="1:18" s="11" customFormat="1" ht="38.25" customHeight="1">
      <c r="A55" s="114"/>
      <c r="B55" s="114"/>
      <c r="C55" s="116"/>
      <c r="D55" s="68" t="s">
        <v>48</v>
      </c>
      <c r="E55" s="45"/>
      <c r="F55" s="45"/>
      <c r="G55" s="45"/>
      <c r="H55" s="52">
        <v>-3530</v>
      </c>
      <c r="I55" s="52"/>
      <c r="J55" s="52"/>
      <c r="K55" s="52"/>
      <c r="L55" s="44"/>
      <c r="M55" s="44">
        <v>-3530</v>
      </c>
      <c r="N55" s="54"/>
      <c r="O55" s="58"/>
      <c r="P55" s="64"/>
      <c r="Q55" s="64"/>
      <c r="R55" s="64"/>
    </row>
    <row r="56" spans="1:18" s="11" customFormat="1" ht="38.25" customHeight="1">
      <c r="A56" s="114"/>
      <c r="B56" s="114"/>
      <c r="C56" s="116"/>
      <c r="D56" s="66" t="s">
        <v>49</v>
      </c>
      <c r="E56" s="45"/>
      <c r="F56" s="45"/>
      <c r="G56" s="45"/>
      <c r="H56" s="52">
        <v>-3530</v>
      </c>
      <c r="I56" s="52"/>
      <c r="J56" s="52"/>
      <c r="K56" s="52"/>
      <c r="L56" s="44"/>
      <c r="M56" s="44">
        <v>-3530</v>
      </c>
      <c r="N56" s="54"/>
      <c r="O56" s="58"/>
      <c r="P56" s="64"/>
      <c r="Q56" s="64"/>
      <c r="R56" s="64"/>
    </row>
    <row r="57" spans="1:18" s="11" customFormat="1" ht="38.25" customHeight="1">
      <c r="A57" s="114"/>
      <c r="B57" s="114"/>
      <c r="C57" s="116"/>
      <c r="D57" s="68" t="s">
        <v>39</v>
      </c>
      <c r="E57" s="45"/>
      <c r="F57" s="45"/>
      <c r="G57" s="45"/>
      <c r="H57" s="52">
        <v>-3530</v>
      </c>
      <c r="I57" s="52"/>
      <c r="J57" s="52"/>
      <c r="K57" s="52"/>
      <c r="L57" s="44"/>
      <c r="M57" s="44">
        <v>-3530</v>
      </c>
      <c r="N57" s="54"/>
      <c r="O57" s="58"/>
      <c r="P57" s="64"/>
      <c r="Q57" s="64"/>
      <c r="R57" s="64"/>
    </row>
    <row r="58" spans="1:18" s="11" customFormat="1" ht="38.25" customHeight="1">
      <c r="A58" s="114"/>
      <c r="B58" s="114"/>
      <c r="C58" s="116"/>
      <c r="D58" s="68" t="s">
        <v>50</v>
      </c>
      <c r="E58" s="45"/>
      <c r="F58" s="45"/>
      <c r="G58" s="45"/>
      <c r="H58" s="52">
        <v>-3850</v>
      </c>
      <c r="I58" s="52"/>
      <c r="J58" s="52"/>
      <c r="K58" s="52"/>
      <c r="L58" s="44"/>
      <c r="M58" s="44">
        <v>-3850</v>
      </c>
      <c r="N58" s="54"/>
      <c r="O58" s="58"/>
      <c r="P58" s="64"/>
      <c r="Q58" s="64"/>
      <c r="R58" s="64"/>
    </row>
    <row r="59" spans="1:18" s="11" customFormat="1" ht="38.25" customHeight="1">
      <c r="A59" s="114"/>
      <c r="B59" s="114"/>
      <c r="C59" s="116"/>
      <c r="D59" s="68" t="s">
        <v>51</v>
      </c>
      <c r="E59" s="45"/>
      <c r="F59" s="45"/>
      <c r="G59" s="45"/>
      <c r="H59" s="52">
        <v>-3850</v>
      </c>
      <c r="I59" s="52"/>
      <c r="J59" s="52"/>
      <c r="K59" s="52"/>
      <c r="L59" s="44"/>
      <c r="M59" s="44">
        <v>-3850</v>
      </c>
      <c r="N59" s="54"/>
      <c r="O59" s="58"/>
      <c r="P59" s="64"/>
      <c r="Q59" s="64"/>
      <c r="R59" s="64"/>
    </row>
    <row r="60" spans="1:18" s="11" customFormat="1" ht="38.25" customHeight="1">
      <c r="A60" s="114"/>
      <c r="B60" s="114"/>
      <c r="C60" s="116"/>
      <c r="D60" s="68" t="s">
        <v>39</v>
      </c>
      <c r="E60" s="45"/>
      <c r="F60" s="45"/>
      <c r="G60" s="45"/>
      <c r="H60" s="52">
        <v>-3530</v>
      </c>
      <c r="I60" s="52"/>
      <c r="J60" s="52"/>
      <c r="K60" s="52"/>
      <c r="L60" s="44"/>
      <c r="M60" s="44">
        <v>-3530</v>
      </c>
      <c r="N60" s="54"/>
      <c r="O60" s="58"/>
      <c r="P60" s="64"/>
      <c r="Q60" s="64"/>
      <c r="R60" s="64"/>
    </row>
    <row r="61" spans="1:18" s="11" customFormat="1" ht="38.25" customHeight="1">
      <c r="A61" s="114"/>
      <c r="B61" s="114"/>
      <c r="C61" s="116"/>
      <c r="D61" s="68" t="s">
        <v>52</v>
      </c>
      <c r="E61" s="45"/>
      <c r="F61" s="45"/>
      <c r="G61" s="45"/>
      <c r="H61" s="52">
        <v>-3850</v>
      </c>
      <c r="I61" s="52"/>
      <c r="J61" s="52"/>
      <c r="K61" s="52"/>
      <c r="L61" s="44"/>
      <c r="M61" s="44">
        <v>-3850</v>
      </c>
      <c r="N61" s="54"/>
      <c r="O61" s="58"/>
      <c r="P61" s="64"/>
      <c r="Q61" s="64"/>
      <c r="R61" s="64"/>
    </row>
    <row r="62" spans="1:18" s="11" customFormat="1" ht="38.25" customHeight="1">
      <c r="A62" s="114"/>
      <c r="B62" s="114"/>
      <c r="C62" s="116"/>
      <c r="D62" s="68" t="s">
        <v>53</v>
      </c>
      <c r="E62" s="45"/>
      <c r="F62" s="45"/>
      <c r="G62" s="45"/>
      <c r="H62" s="52">
        <v>-5129</v>
      </c>
      <c r="I62" s="52"/>
      <c r="J62" s="52"/>
      <c r="K62" s="52"/>
      <c r="L62" s="44"/>
      <c r="M62" s="44">
        <v>-5129</v>
      </c>
      <c r="N62" s="54"/>
      <c r="O62" s="58"/>
      <c r="P62" s="64"/>
      <c r="Q62" s="64"/>
      <c r="R62" s="64"/>
    </row>
    <row r="63" spans="1:18" s="11" customFormat="1" ht="49.5" customHeight="1">
      <c r="A63" s="114"/>
      <c r="B63" s="114"/>
      <c r="C63" s="116"/>
      <c r="D63" s="66" t="s">
        <v>55</v>
      </c>
      <c r="E63" s="45"/>
      <c r="F63" s="45"/>
      <c r="G63" s="45"/>
      <c r="H63" s="52">
        <v>3527</v>
      </c>
      <c r="I63" s="52"/>
      <c r="J63" s="52"/>
      <c r="K63" s="52"/>
      <c r="L63" s="44"/>
      <c r="M63" s="44">
        <v>3527</v>
      </c>
      <c r="N63" s="54"/>
      <c r="O63" s="58"/>
      <c r="P63" s="64"/>
      <c r="Q63" s="64"/>
      <c r="R63" s="64"/>
    </row>
    <row r="64" spans="1:18" s="11" customFormat="1" ht="48" customHeight="1">
      <c r="A64" s="114"/>
      <c r="B64" s="114"/>
      <c r="C64" s="116"/>
      <c r="D64" s="66" t="s">
        <v>54</v>
      </c>
      <c r="E64" s="45"/>
      <c r="F64" s="45"/>
      <c r="G64" s="45"/>
      <c r="H64" s="52">
        <v>3527</v>
      </c>
      <c r="I64" s="52"/>
      <c r="J64" s="52"/>
      <c r="K64" s="52"/>
      <c r="L64" s="44"/>
      <c r="M64" s="44">
        <v>3527</v>
      </c>
      <c r="N64" s="54"/>
      <c r="O64" s="58"/>
      <c r="P64" s="64"/>
      <c r="Q64" s="64"/>
      <c r="R64" s="64"/>
    </row>
    <row r="65" spans="1:18" s="11" customFormat="1" ht="51" customHeight="1">
      <c r="A65" s="111">
        <v>250500</v>
      </c>
      <c r="B65" s="111" t="s">
        <v>14</v>
      </c>
      <c r="C65" s="112" t="s">
        <v>41</v>
      </c>
      <c r="D65" s="69" t="s">
        <v>42</v>
      </c>
      <c r="E65" s="45"/>
      <c r="F65" s="45"/>
      <c r="G65" s="45"/>
      <c r="H65" s="42">
        <v>-13000</v>
      </c>
      <c r="I65" s="42"/>
      <c r="J65" s="42"/>
      <c r="K65" s="42"/>
      <c r="L65" s="45"/>
      <c r="M65" s="45">
        <v>-13000</v>
      </c>
      <c r="N65" s="54"/>
      <c r="O65" s="58"/>
      <c r="P65" s="64"/>
      <c r="Q65" s="64"/>
      <c r="R65" s="64"/>
    </row>
    <row r="66" spans="1:18" s="11" customFormat="1" ht="108" customHeight="1">
      <c r="A66" s="111"/>
      <c r="B66" s="111"/>
      <c r="C66" s="112"/>
      <c r="D66" s="69" t="s">
        <v>43</v>
      </c>
      <c r="E66" s="45"/>
      <c r="F66" s="45"/>
      <c r="G66" s="45"/>
      <c r="H66" s="42">
        <v>-7000</v>
      </c>
      <c r="I66" s="42"/>
      <c r="J66" s="42"/>
      <c r="K66" s="42"/>
      <c r="L66" s="45"/>
      <c r="M66" s="45">
        <v>-7000</v>
      </c>
      <c r="N66" s="54"/>
      <c r="O66" s="58"/>
      <c r="P66" s="81"/>
      <c r="Q66" s="64"/>
      <c r="R66" s="64"/>
    </row>
    <row r="67" spans="1:18" s="12" customFormat="1" ht="26.25" customHeight="1" thickBot="1">
      <c r="A67" s="55" t="s">
        <v>12</v>
      </c>
      <c r="B67" s="153" t="s">
        <v>27</v>
      </c>
      <c r="C67" s="153"/>
      <c r="D67" s="153"/>
      <c r="E67" s="56"/>
      <c r="F67" s="56"/>
      <c r="G67" s="56"/>
      <c r="H67" s="57">
        <f aca="true" t="shared" si="3" ref="H67:O67">H68+H69+H70+H71</f>
        <v>185363</v>
      </c>
      <c r="I67" s="57">
        <f t="shared" si="3"/>
        <v>0</v>
      </c>
      <c r="J67" s="57">
        <f t="shared" si="3"/>
        <v>35000</v>
      </c>
      <c r="K67" s="57">
        <f t="shared" si="3"/>
        <v>23600</v>
      </c>
      <c r="L67" s="57">
        <f t="shared" si="3"/>
        <v>126763</v>
      </c>
      <c r="M67" s="57">
        <f t="shared" si="3"/>
        <v>0</v>
      </c>
      <c r="N67" s="57" t="e">
        <f t="shared" si="3"/>
        <v>#REF!</v>
      </c>
      <c r="O67" s="57">
        <f t="shared" si="3"/>
        <v>0</v>
      </c>
      <c r="P67" s="62"/>
      <c r="Q67" s="62"/>
      <c r="R67" s="62"/>
    </row>
    <row r="68" spans="1:18" s="12" customFormat="1" ht="129" customHeight="1">
      <c r="A68" s="41" t="s">
        <v>80</v>
      </c>
      <c r="B68" s="41" t="s">
        <v>17</v>
      </c>
      <c r="C68" s="91" t="s">
        <v>81</v>
      </c>
      <c r="D68" s="88" t="s">
        <v>23</v>
      </c>
      <c r="E68" s="76"/>
      <c r="F68" s="76"/>
      <c r="G68" s="76"/>
      <c r="H68" s="74">
        <f>I68+J68+L68+M68</f>
        <v>35000</v>
      </c>
      <c r="I68" s="77"/>
      <c r="J68" s="77">
        <v>35000</v>
      </c>
      <c r="K68" s="77"/>
      <c r="L68" s="77"/>
      <c r="M68" s="77"/>
      <c r="N68" s="51"/>
      <c r="O68" s="61"/>
      <c r="P68" s="62"/>
      <c r="Q68" s="62"/>
      <c r="R68" s="62"/>
    </row>
    <row r="69" spans="1:18" s="12" customFormat="1" ht="47.25" customHeight="1">
      <c r="A69" s="135" t="s">
        <v>13</v>
      </c>
      <c r="B69" s="135" t="s">
        <v>14</v>
      </c>
      <c r="C69" s="134" t="s">
        <v>15</v>
      </c>
      <c r="D69" s="92" t="s">
        <v>61</v>
      </c>
      <c r="E69" s="45"/>
      <c r="F69" s="45"/>
      <c r="G69" s="45"/>
      <c r="H69" s="52">
        <f>L69+M69</f>
        <v>-39761</v>
      </c>
      <c r="I69" s="52"/>
      <c r="J69" s="52"/>
      <c r="K69" s="52"/>
      <c r="L69" s="44">
        <v>-39761</v>
      </c>
      <c r="M69" s="44"/>
      <c r="N69" s="34" t="e">
        <f>L69+L70+#REF!+#REF!</f>
        <v>#REF!</v>
      </c>
      <c r="O69" s="58"/>
      <c r="P69" s="63"/>
      <c r="Q69" s="63"/>
      <c r="R69" s="62"/>
    </row>
    <row r="70" spans="1:18" s="12" customFormat="1" ht="34.5" customHeight="1">
      <c r="A70" s="135"/>
      <c r="B70" s="135"/>
      <c r="C70" s="134"/>
      <c r="D70" s="93" t="s">
        <v>62</v>
      </c>
      <c r="E70" s="45"/>
      <c r="F70" s="45"/>
      <c r="G70" s="45"/>
      <c r="H70" s="52">
        <f>L70+M70</f>
        <v>166524</v>
      </c>
      <c r="I70" s="52"/>
      <c r="J70" s="52"/>
      <c r="K70" s="52"/>
      <c r="L70" s="44">
        <v>166524</v>
      </c>
      <c r="M70" s="44"/>
      <c r="N70" s="34"/>
      <c r="O70" s="58"/>
      <c r="P70" s="63"/>
      <c r="Q70" s="62"/>
      <c r="R70" s="62"/>
    </row>
    <row r="71" spans="1:18" s="12" customFormat="1" ht="138" customHeight="1" thickBot="1">
      <c r="A71" s="41" t="s">
        <v>16</v>
      </c>
      <c r="B71" s="41" t="s">
        <v>17</v>
      </c>
      <c r="C71" s="96" t="s">
        <v>18</v>
      </c>
      <c r="D71" s="37" t="s">
        <v>100</v>
      </c>
      <c r="E71" s="45"/>
      <c r="F71" s="45"/>
      <c r="G71" s="45"/>
      <c r="H71" s="52">
        <f>I71+J71+K71+L71+M71</f>
        <v>23600</v>
      </c>
      <c r="I71" s="52"/>
      <c r="J71" s="44"/>
      <c r="K71" s="44">
        <v>23600</v>
      </c>
      <c r="L71" s="44"/>
      <c r="M71" s="44"/>
      <c r="N71" s="34" t="e">
        <f>L71+#REF!</f>
        <v>#REF!</v>
      </c>
      <c r="O71" s="58"/>
      <c r="P71" s="63"/>
      <c r="Q71" s="62"/>
      <c r="R71" s="62"/>
    </row>
    <row r="72" spans="1:18" s="12" customFormat="1" ht="27.75" customHeight="1" thickBot="1">
      <c r="A72" s="98" t="s">
        <v>95</v>
      </c>
      <c r="B72" s="99"/>
      <c r="C72" s="136" t="s">
        <v>96</v>
      </c>
      <c r="D72" s="137"/>
      <c r="E72" s="100"/>
      <c r="F72" s="100"/>
      <c r="G72" s="100"/>
      <c r="H72" s="40">
        <f aca="true" t="shared" si="4" ref="H72:M72">H73</f>
        <v>30000</v>
      </c>
      <c r="I72" s="40">
        <f t="shared" si="4"/>
        <v>0</v>
      </c>
      <c r="J72" s="40">
        <f t="shared" si="4"/>
        <v>0</v>
      </c>
      <c r="K72" s="40">
        <f t="shared" si="4"/>
        <v>0</v>
      </c>
      <c r="L72" s="40">
        <f t="shared" si="4"/>
        <v>30000</v>
      </c>
      <c r="M72" s="40">
        <f t="shared" si="4"/>
        <v>0</v>
      </c>
      <c r="N72" s="97"/>
      <c r="O72" s="97"/>
      <c r="P72" s="63"/>
      <c r="Q72" s="62"/>
      <c r="R72" s="62"/>
    </row>
    <row r="73" spans="1:18" s="12" customFormat="1" ht="138" customHeight="1" thickBot="1">
      <c r="A73" s="95" t="s">
        <v>97</v>
      </c>
      <c r="B73" s="95" t="s">
        <v>98</v>
      </c>
      <c r="C73" s="101" t="s">
        <v>99</v>
      </c>
      <c r="D73" s="88" t="s">
        <v>23</v>
      </c>
      <c r="E73" s="76"/>
      <c r="F73" s="76"/>
      <c r="G73" s="76"/>
      <c r="H73" s="74">
        <f>I73+J73+L73+M73</f>
        <v>30000</v>
      </c>
      <c r="I73" s="74"/>
      <c r="J73" s="74"/>
      <c r="K73" s="74"/>
      <c r="L73" s="77">
        <v>30000</v>
      </c>
      <c r="M73" s="77"/>
      <c r="N73" s="97"/>
      <c r="O73" s="97"/>
      <c r="P73" s="63"/>
      <c r="Q73" s="62"/>
      <c r="R73" s="62"/>
    </row>
    <row r="74" spans="1:18" s="16" customFormat="1" ht="34.5" customHeight="1" thickBot="1">
      <c r="A74" s="154" t="s">
        <v>6</v>
      </c>
      <c r="B74" s="155"/>
      <c r="C74" s="155"/>
      <c r="D74" s="155"/>
      <c r="E74" s="40">
        <f>E10+E67</f>
        <v>0</v>
      </c>
      <c r="F74" s="40">
        <f>F10+F67</f>
        <v>0</v>
      </c>
      <c r="G74" s="40">
        <f>G10+G67</f>
        <v>0</v>
      </c>
      <c r="H74" s="40">
        <f aca="true" t="shared" si="5" ref="H74:O74">H10+H67+H72</f>
        <v>9603015</v>
      </c>
      <c r="I74" s="40">
        <f t="shared" si="5"/>
        <v>6514415</v>
      </c>
      <c r="J74" s="40">
        <f t="shared" si="5"/>
        <v>35000</v>
      </c>
      <c r="K74" s="40">
        <f t="shared" si="5"/>
        <v>23600</v>
      </c>
      <c r="L74" s="40">
        <f t="shared" si="5"/>
        <v>30000</v>
      </c>
      <c r="M74" s="40">
        <f t="shared" si="5"/>
        <v>0</v>
      </c>
      <c r="N74" s="40" t="e">
        <f t="shared" si="5"/>
        <v>#REF!</v>
      </c>
      <c r="O74" s="40">
        <f t="shared" si="5"/>
        <v>0</v>
      </c>
      <c r="P74" s="65"/>
      <c r="Q74" s="65"/>
      <c r="R74" s="65"/>
    </row>
    <row r="75" spans="1:13" ht="33" customHeight="1">
      <c r="A75" s="5"/>
      <c r="B75" s="25"/>
      <c r="C75" s="152" t="s">
        <v>10</v>
      </c>
      <c r="D75" s="152"/>
      <c r="E75" s="22"/>
      <c r="F75" s="22"/>
      <c r="G75" s="152" t="s">
        <v>11</v>
      </c>
      <c r="H75" s="152"/>
      <c r="I75" s="152"/>
      <c r="J75" s="152"/>
      <c r="K75" s="152"/>
      <c r="L75" s="152"/>
      <c r="M75" s="152"/>
    </row>
    <row r="76" spans="1:13" ht="31.5" customHeight="1">
      <c r="A76" s="13"/>
      <c r="B76" s="25"/>
      <c r="C76" s="13"/>
      <c r="D76" s="13"/>
      <c r="E76" s="4"/>
      <c r="F76" s="4"/>
      <c r="G76" s="4"/>
      <c r="H76" s="102">
        <v>9579415</v>
      </c>
      <c r="I76" s="102">
        <v>6514415</v>
      </c>
      <c r="J76" s="102">
        <v>58600</v>
      </c>
      <c r="K76" s="102"/>
      <c r="L76" s="102">
        <v>30000</v>
      </c>
      <c r="M76" s="102"/>
    </row>
    <row r="77" spans="1:13" ht="31.5" customHeight="1">
      <c r="A77" s="13"/>
      <c r="B77" s="26"/>
      <c r="C77" s="14"/>
      <c r="D77" s="14"/>
      <c r="E77" s="19"/>
      <c r="F77" s="19"/>
      <c r="G77" s="19"/>
      <c r="H77" s="103">
        <f>H76-H74</f>
        <v>-23600</v>
      </c>
      <c r="I77" s="103">
        <f>I76-I74</f>
        <v>0</v>
      </c>
      <c r="J77" s="103">
        <f>J76-J74</f>
        <v>23600</v>
      </c>
      <c r="K77" s="103"/>
      <c r="L77" s="103">
        <f>L76-L74</f>
        <v>0</v>
      </c>
      <c r="M77" s="20"/>
    </row>
    <row r="78" spans="1:13" ht="31.5" customHeight="1">
      <c r="A78" s="15"/>
      <c r="B78" s="25"/>
      <c r="C78" s="13"/>
      <c r="D78" s="13"/>
      <c r="E78" s="4"/>
      <c r="F78" s="4"/>
      <c r="G78" s="4"/>
      <c r="H78" s="4"/>
      <c r="I78" s="4"/>
      <c r="J78" s="4"/>
      <c r="K78" s="4"/>
      <c r="L78" s="4"/>
      <c r="M78" s="17"/>
    </row>
    <row r="79" spans="1:13" ht="31.5" customHeight="1">
      <c r="A79" s="13"/>
      <c r="B79" s="25"/>
      <c r="C79" s="13"/>
      <c r="D79" s="13"/>
      <c r="E79" s="4"/>
      <c r="F79" s="4"/>
      <c r="G79" s="4"/>
      <c r="H79" s="4"/>
      <c r="I79" s="4"/>
      <c r="J79" s="4"/>
      <c r="K79" s="4"/>
      <c r="L79" s="4"/>
      <c r="M79" s="17"/>
    </row>
    <row r="80" spans="1:13" ht="31.5" customHeight="1">
      <c r="A80" s="13"/>
      <c r="B80" s="25"/>
      <c r="C80" s="13"/>
      <c r="D80" s="13"/>
      <c r="E80" s="4"/>
      <c r="F80" s="4"/>
      <c r="G80" s="4"/>
      <c r="H80" s="4"/>
      <c r="I80" s="4"/>
      <c r="J80" s="4"/>
      <c r="K80" s="4"/>
      <c r="L80" s="4"/>
      <c r="M80" s="17"/>
    </row>
    <row r="81" spans="1:13" ht="31.5" customHeight="1">
      <c r="A81" s="13"/>
      <c r="B81" s="25"/>
      <c r="C81" s="13"/>
      <c r="D81" s="13"/>
      <c r="E81" s="4"/>
      <c r="F81" s="4"/>
      <c r="G81" s="4"/>
      <c r="H81" s="4"/>
      <c r="I81" s="4"/>
      <c r="J81" s="4"/>
      <c r="K81" s="4"/>
      <c r="L81" s="4"/>
      <c r="M81" s="17"/>
    </row>
    <row r="82" spans="1:13" ht="31.5" customHeight="1">
      <c r="A82" s="13"/>
      <c r="B82" s="25"/>
      <c r="C82" s="13"/>
      <c r="D82" s="13"/>
      <c r="E82" s="4"/>
      <c r="F82" s="4"/>
      <c r="G82" s="4"/>
      <c r="H82" s="4"/>
      <c r="I82" s="4"/>
      <c r="J82" s="4"/>
      <c r="K82" s="4"/>
      <c r="L82" s="4"/>
      <c r="M82" s="17"/>
    </row>
    <row r="83" spans="1:13" ht="31.5" customHeight="1">
      <c r="A83" s="13"/>
      <c r="B83" s="25"/>
      <c r="C83" s="13"/>
      <c r="D83" s="13"/>
      <c r="E83" s="4"/>
      <c r="F83" s="4"/>
      <c r="G83" s="4"/>
      <c r="H83" s="4"/>
      <c r="I83" s="4"/>
      <c r="J83" s="4"/>
      <c r="K83" s="4"/>
      <c r="L83" s="4"/>
      <c r="M83" s="17"/>
    </row>
    <row r="84" spans="1:13" ht="31.5" customHeight="1">
      <c r="A84" s="13"/>
      <c r="B84" s="25"/>
      <c r="C84" s="13"/>
      <c r="D84" s="13"/>
      <c r="E84" s="4"/>
      <c r="F84" s="4"/>
      <c r="G84" s="4"/>
      <c r="H84" s="4"/>
      <c r="I84" s="4"/>
      <c r="J84" s="4"/>
      <c r="K84" s="4"/>
      <c r="L84" s="4"/>
      <c r="M84" s="17"/>
    </row>
    <row r="85" spans="1:13" ht="31.5" customHeight="1">
      <c r="A85" s="13"/>
      <c r="B85" s="25"/>
      <c r="C85" s="13"/>
      <c r="D85" s="13"/>
      <c r="E85" s="4"/>
      <c r="F85" s="4"/>
      <c r="G85" s="4"/>
      <c r="H85" s="4"/>
      <c r="I85" s="4"/>
      <c r="J85" s="4"/>
      <c r="K85" s="4"/>
      <c r="L85" s="4"/>
      <c r="M85" s="17"/>
    </row>
    <row r="86" spans="4:13" ht="31.5" customHeight="1">
      <c r="D86" s="13"/>
      <c r="E86" s="4"/>
      <c r="F86" s="4"/>
      <c r="G86" s="4"/>
      <c r="H86" s="4"/>
      <c r="I86" s="4"/>
      <c r="J86" s="4"/>
      <c r="K86" s="4"/>
      <c r="L86" s="4"/>
      <c r="M86" s="17"/>
    </row>
    <row r="87" spans="1:13" ht="31.5" customHeight="1">
      <c r="A87" s="7"/>
      <c r="B87" s="23"/>
      <c r="C87" s="9"/>
      <c r="E87" s="18"/>
      <c r="F87" s="18"/>
      <c r="G87" s="18"/>
      <c r="H87" s="18"/>
      <c r="I87" s="18"/>
      <c r="J87" s="18"/>
      <c r="K87" s="18"/>
      <c r="L87" s="18"/>
      <c r="M87" s="21"/>
    </row>
    <row r="88" spans="1:13" ht="30" customHeight="1">
      <c r="A88" s="7"/>
      <c r="B88" s="23"/>
      <c r="C88" s="9"/>
      <c r="E88" s="18"/>
      <c r="F88" s="18"/>
      <c r="G88" s="18"/>
      <c r="H88" s="18"/>
      <c r="I88" s="18"/>
      <c r="J88" s="18"/>
      <c r="K88" s="18"/>
      <c r="L88" s="18"/>
      <c r="M88" s="21"/>
    </row>
    <row r="89" spans="1:13" ht="31.5" customHeight="1">
      <c r="A89" s="7"/>
      <c r="B89" s="10"/>
      <c r="E89" s="18"/>
      <c r="F89" s="18"/>
      <c r="G89" s="18"/>
      <c r="H89" s="18"/>
      <c r="I89" s="18"/>
      <c r="J89" s="18"/>
      <c r="K89" s="18"/>
      <c r="L89" s="18"/>
      <c r="M89" s="21"/>
    </row>
    <row r="90" spans="1:13" ht="31.5" customHeight="1">
      <c r="A90" s="7"/>
      <c r="B90" s="27"/>
      <c r="C90" s="28"/>
      <c r="E90" s="18"/>
      <c r="F90" s="18"/>
      <c r="G90" s="18"/>
      <c r="H90" s="18"/>
      <c r="I90" s="18"/>
      <c r="J90" s="18"/>
      <c r="K90" s="18"/>
      <c r="L90" s="18"/>
      <c r="M90" s="21"/>
    </row>
    <row r="91" spans="1:13" ht="31.5" customHeight="1">
      <c r="A91" s="7"/>
      <c r="B91" s="27"/>
      <c r="C91" s="28"/>
      <c r="E91" s="18"/>
      <c r="F91" s="18"/>
      <c r="G91" s="18"/>
      <c r="H91" s="18"/>
      <c r="I91" s="18"/>
      <c r="J91" s="18"/>
      <c r="K91" s="18"/>
      <c r="L91" s="18"/>
      <c r="M91" s="21"/>
    </row>
    <row r="92" spans="1:13" ht="31.5" customHeight="1">
      <c r="A92" s="7"/>
      <c r="B92" s="27"/>
      <c r="C92" s="28"/>
      <c r="E92" s="18"/>
      <c r="F92" s="18"/>
      <c r="G92" s="18"/>
      <c r="H92" s="18"/>
      <c r="I92" s="18"/>
      <c r="J92" s="18"/>
      <c r="K92" s="18"/>
      <c r="L92" s="18"/>
      <c r="M92" s="21"/>
    </row>
    <row r="93" spans="1:13" ht="31.5" customHeight="1">
      <c r="A93" s="8"/>
      <c r="B93" s="27"/>
      <c r="C93" s="28"/>
      <c r="E93" s="18"/>
      <c r="F93" s="18"/>
      <c r="G93" s="18"/>
      <c r="H93" s="18"/>
      <c r="I93" s="18"/>
      <c r="J93" s="18"/>
      <c r="K93" s="18"/>
      <c r="L93" s="18"/>
      <c r="M93" s="21"/>
    </row>
    <row r="94" spans="2:13" ht="31.5" customHeight="1">
      <c r="B94" s="27"/>
      <c r="C94" s="28"/>
      <c r="E94" s="18"/>
      <c r="F94" s="18"/>
      <c r="G94" s="18"/>
      <c r="H94" s="18"/>
      <c r="I94" s="18"/>
      <c r="J94" s="18"/>
      <c r="K94" s="18"/>
      <c r="L94" s="18"/>
      <c r="M94" s="21"/>
    </row>
    <row r="95" spans="2:13" ht="31.5" customHeight="1">
      <c r="B95" s="27"/>
      <c r="C95" s="28"/>
      <c r="E95" s="18"/>
      <c r="F95" s="18"/>
      <c r="G95" s="18"/>
      <c r="H95" s="18"/>
      <c r="I95" s="18"/>
      <c r="J95" s="18"/>
      <c r="K95" s="18"/>
      <c r="L95" s="18"/>
      <c r="M95" s="21"/>
    </row>
    <row r="96" spans="2:13" ht="31.5" customHeight="1">
      <c r="B96" s="27"/>
      <c r="C96" s="28"/>
      <c r="E96" s="18"/>
      <c r="F96" s="18"/>
      <c r="G96" s="18"/>
      <c r="H96" s="18"/>
      <c r="I96" s="18"/>
      <c r="J96" s="18"/>
      <c r="K96" s="18"/>
      <c r="L96" s="18"/>
      <c r="M96" s="21"/>
    </row>
    <row r="97" spans="2:13" ht="31.5" customHeight="1">
      <c r="B97" s="29"/>
      <c r="C97" s="30"/>
      <c r="E97" s="18"/>
      <c r="F97" s="18"/>
      <c r="G97" s="18"/>
      <c r="H97" s="18"/>
      <c r="I97" s="18"/>
      <c r="J97" s="18"/>
      <c r="K97" s="18"/>
      <c r="L97" s="18"/>
      <c r="M97" s="21"/>
    </row>
    <row r="98" spans="5:13" ht="31.5" customHeight="1">
      <c r="E98" s="18"/>
      <c r="F98" s="18"/>
      <c r="G98" s="18"/>
      <c r="H98" s="18"/>
      <c r="I98" s="18"/>
      <c r="J98" s="18"/>
      <c r="K98" s="18"/>
      <c r="L98" s="18"/>
      <c r="M98" s="21"/>
    </row>
    <row r="99" spans="5:13" ht="31.5" customHeight="1">
      <c r="E99" s="18"/>
      <c r="F99" s="18"/>
      <c r="G99" s="18"/>
      <c r="H99" s="18"/>
      <c r="I99" s="18"/>
      <c r="J99" s="18"/>
      <c r="K99" s="18"/>
      <c r="L99" s="18"/>
      <c r="M99" s="21"/>
    </row>
    <row r="100" spans="5:13" ht="31.5" customHeight="1">
      <c r="E100" s="18"/>
      <c r="F100" s="18"/>
      <c r="G100" s="18"/>
      <c r="H100" s="18"/>
      <c r="I100" s="18"/>
      <c r="J100" s="18"/>
      <c r="K100" s="18"/>
      <c r="L100" s="18"/>
      <c r="M100" s="21"/>
    </row>
    <row r="101" spans="5:13" ht="31.5" customHeight="1">
      <c r="E101" s="18"/>
      <c r="F101" s="18"/>
      <c r="G101" s="18"/>
      <c r="H101" s="18"/>
      <c r="I101" s="18"/>
      <c r="J101" s="18"/>
      <c r="K101" s="18"/>
      <c r="L101" s="18"/>
      <c r="M101" s="21"/>
    </row>
    <row r="102" spans="5:13" ht="31.5" customHeight="1">
      <c r="E102" s="18"/>
      <c r="F102" s="18"/>
      <c r="G102" s="18"/>
      <c r="H102" s="18"/>
      <c r="I102" s="18"/>
      <c r="J102" s="18"/>
      <c r="K102" s="18"/>
      <c r="L102" s="18"/>
      <c r="M102" s="21"/>
    </row>
    <row r="103" spans="5:13" ht="31.5" customHeight="1">
      <c r="E103" s="18"/>
      <c r="F103" s="18"/>
      <c r="G103" s="18"/>
      <c r="H103" s="18"/>
      <c r="I103" s="18"/>
      <c r="J103" s="18"/>
      <c r="K103" s="18"/>
      <c r="L103" s="18"/>
      <c r="M103" s="21"/>
    </row>
    <row r="104" spans="5:13" ht="31.5" customHeight="1">
      <c r="E104" s="18"/>
      <c r="F104" s="18"/>
      <c r="G104" s="18"/>
      <c r="H104" s="18"/>
      <c r="I104" s="18"/>
      <c r="J104" s="18"/>
      <c r="K104" s="18"/>
      <c r="L104" s="18"/>
      <c r="M104" s="21"/>
    </row>
    <row r="105" spans="5:13" ht="31.5" customHeight="1">
      <c r="E105" s="18"/>
      <c r="F105" s="18"/>
      <c r="G105" s="18"/>
      <c r="H105" s="18"/>
      <c r="I105" s="18"/>
      <c r="J105" s="18"/>
      <c r="K105" s="18"/>
      <c r="L105" s="18"/>
      <c r="M105" s="21"/>
    </row>
    <row r="106" spans="5:13" ht="31.5" customHeight="1">
      <c r="E106" s="18"/>
      <c r="F106" s="18"/>
      <c r="G106" s="18"/>
      <c r="H106" s="18"/>
      <c r="I106" s="18"/>
      <c r="J106" s="18"/>
      <c r="K106" s="18"/>
      <c r="L106" s="18"/>
      <c r="M106" s="21"/>
    </row>
    <row r="107" spans="5:13" ht="31.5" customHeight="1">
      <c r="E107" s="18"/>
      <c r="F107" s="18"/>
      <c r="G107" s="18"/>
      <c r="H107" s="18"/>
      <c r="I107" s="18"/>
      <c r="J107" s="18"/>
      <c r="K107" s="18"/>
      <c r="L107" s="18"/>
      <c r="M107" s="21"/>
    </row>
    <row r="108" spans="5:13" ht="31.5" customHeight="1"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5:13" ht="31.5" customHeight="1">
      <c r="E109" s="18"/>
      <c r="F109" s="18"/>
      <c r="G109" s="18"/>
      <c r="H109" s="18"/>
      <c r="I109" s="18"/>
      <c r="J109" s="18"/>
      <c r="K109" s="18"/>
      <c r="L109" s="18"/>
      <c r="M109" s="18"/>
    </row>
    <row r="110" spans="5:13" ht="31.5" customHeight="1"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5:13" ht="31.5" customHeight="1"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5:13" ht="31.5" customHeight="1"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5:13" ht="31.5" customHeight="1"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5:13" ht="31.5" customHeight="1"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5:13" ht="31.5" customHeight="1"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5:13" ht="31.5" customHeight="1">
      <c r="E116" s="18"/>
      <c r="F116" s="18"/>
      <c r="G116" s="18"/>
      <c r="H116" s="18"/>
      <c r="I116" s="18"/>
      <c r="J116" s="18"/>
      <c r="K116" s="18"/>
      <c r="L116" s="18"/>
      <c r="M116" s="18"/>
    </row>
    <row r="117" spans="5:13" ht="31.5" customHeight="1">
      <c r="E117" s="18"/>
      <c r="F117" s="18"/>
      <c r="G117" s="18"/>
      <c r="H117" s="18"/>
      <c r="I117" s="18"/>
      <c r="J117" s="18"/>
      <c r="K117" s="18"/>
      <c r="L117" s="18"/>
      <c r="M117" s="18"/>
    </row>
    <row r="118" spans="5:13" ht="31.5" customHeight="1">
      <c r="E118" s="18"/>
      <c r="F118" s="18"/>
      <c r="G118" s="18"/>
      <c r="H118" s="18"/>
      <c r="I118" s="18"/>
      <c r="J118" s="18"/>
      <c r="K118" s="18"/>
      <c r="L118" s="18"/>
      <c r="M118" s="18"/>
    </row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</sheetData>
  <sheetProtection/>
  <mergeCells count="49">
    <mergeCell ref="B40:B45"/>
    <mergeCell ref="B25:B39"/>
    <mergeCell ref="A25:A39"/>
    <mergeCell ref="P8:P9"/>
    <mergeCell ref="Q8:Q9"/>
    <mergeCell ref="L7:L8"/>
    <mergeCell ref="M7:M8"/>
    <mergeCell ref="J7:J8"/>
    <mergeCell ref="A11:A12"/>
    <mergeCell ref="R8:R9"/>
    <mergeCell ref="C25:C39"/>
    <mergeCell ref="N8:N9"/>
    <mergeCell ref="O8:O9"/>
    <mergeCell ref="K7:K8"/>
    <mergeCell ref="G75:M75"/>
    <mergeCell ref="B67:D67"/>
    <mergeCell ref="A74:D74"/>
    <mergeCell ref="C75:D75"/>
    <mergeCell ref="A69:A70"/>
    <mergeCell ref="C69:C70"/>
    <mergeCell ref="B69:B70"/>
    <mergeCell ref="C72:D72"/>
    <mergeCell ref="G1:M1"/>
    <mergeCell ref="H7:H8"/>
    <mergeCell ref="A5:M5"/>
    <mergeCell ref="F7:F8"/>
    <mergeCell ref="G7:G8"/>
    <mergeCell ref="C7:C8"/>
    <mergeCell ref="A7:A8"/>
    <mergeCell ref="G2:M2"/>
    <mergeCell ref="B7:B8"/>
    <mergeCell ref="E7:E8"/>
    <mergeCell ref="A13:A24"/>
    <mergeCell ref="B13:B24"/>
    <mergeCell ref="C13:C24"/>
    <mergeCell ref="G3:M3"/>
    <mergeCell ref="D7:D8"/>
    <mergeCell ref="B10:D10"/>
    <mergeCell ref="I7:I8"/>
    <mergeCell ref="B11:B12"/>
    <mergeCell ref="C11:C12"/>
    <mergeCell ref="A65:A66"/>
    <mergeCell ref="B65:B66"/>
    <mergeCell ref="C65:C66"/>
    <mergeCell ref="A46:A64"/>
    <mergeCell ref="B46:B64"/>
    <mergeCell ref="C46:C64"/>
    <mergeCell ref="C40:C45"/>
    <mergeCell ref="A40:A45"/>
  </mergeCells>
  <printOptions/>
  <pageMargins left="0.39" right="0.1968503937007874" top="0.1968503937007874" bottom="0.1968503937007874" header="0" footer="0"/>
  <pageSetup horizontalDpi="600" verticalDpi="600" orientation="portrait" paperSize="9" scale="55" r:id="rId1"/>
  <rowBreaks count="1" manualBreakCount="1">
    <brk id="7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Ukranize_by_bodyan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2016-12-13T13:56:46Z</cp:lastPrinted>
  <dcterms:created xsi:type="dcterms:W3CDTF">2012-01-24T09:55:16Z</dcterms:created>
  <dcterms:modified xsi:type="dcterms:W3CDTF">2016-12-14T14:49:13Z</dcterms:modified>
  <cp:category/>
  <cp:version/>
  <cp:contentType/>
  <cp:contentStatus/>
</cp:coreProperties>
</file>